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6DC772EB-B455-448E-97E6-8EB8CB7FCFB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ESIGN" sheetId="5" r:id="rId1"/>
    <sheet name="BUDGET " sheetId="2" r:id="rId2"/>
    <sheet name="BUDGET SUMMARY" sheetId="1" r:id="rId3"/>
    <sheet name="CUMULATIVE SCHEDULES" sheetId="3" state="hidden" r:id="rId4"/>
    <sheet name="STAFF ALLOCATION" sheetId="4" r:id="rId5"/>
    <sheet name="ANALYSIS" sheetId="7" r:id="rId6"/>
  </sheets>
  <definedNames>
    <definedName name="Budget_Print_Area">'BUDGET '!$A$7:$M$115</definedName>
    <definedName name="Budget_Title">'BUDGET '!$A$1:$M$6</definedName>
    <definedName name="_xlnm.Print_Area" localSheetId="5">ANALYSIS!$A$1:$F$55</definedName>
    <definedName name="_xlnm.Print_Area" localSheetId="1">'BUDGET '!$A$7:$M$115</definedName>
    <definedName name="_xlnm.Print_Area" localSheetId="2">'BUDGET SUMMARY'!$A$1:$J$25</definedName>
    <definedName name="_xlnm.Print_Area" localSheetId="3">'CUMULATIVE SCHEDULES'!$A$3:$N$46</definedName>
    <definedName name="_xlnm.Print_Area">'CUMULATIVE SCHEDULES'!$A$3:$N$16</definedName>
    <definedName name="_xlnm.Print_Titles" localSheetId="1">'BUDGET '!$1:$6</definedName>
    <definedName name="_xlnm.Print_Titles" localSheetId="3">'CUMULATIVE SCHEDULES'!$1:$2</definedName>
    <definedName name="Title">'CUMULATIVE SCHEDULES'!$A$1:$N$2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" l="1"/>
  <c r="I35" i="4" l="1"/>
  <c r="I36" i="4" s="1"/>
  <c r="H35" i="4"/>
  <c r="H36" i="4" s="1"/>
  <c r="E35" i="4"/>
  <c r="F35" i="4"/>
  <c r="G35" i="4"/>
  <c r="J35" i="4"/>
  <c r="K35" i="4"/>
  <c r="L35" i="4"/>
  <c r="M35" i="4"/>
  <c r="N35" i="4"/>
  <c r="O35" i="4"/>
  <c r="P35" i="4"/>
  <c r="Q35" i="4"/>
  <c r="R35" i="4"/>
  <c r="D35" i="4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28" i="2"/>
  <c r="K28" i="2"/>
  <c r="M28" i="2" l="1"/>
  <c r="C27" i="7"/>
  <c r="C28" i="7"/>
  <c r="C29" i="7"/>
  <c r="C30" i="7"/>
  <c r="C31" i="7"/>
  <c r="C32" i="7"/>
  <c r="B29" i="7"/>
  <c r="B30" i="7"/>
  <c r="B31" i="7"/>
  <c r="B32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S31" i="4"/>
  <c r="S32" i="4"/>
  <c r="A23" i="4"/>
  <c r="A24" i="4"/>
  <c r="A25" i="4"/>
  <c r="A26" i="4"/>
  <c r="A27" i="4"/>
  <c r="A28" i="4"/>
  <c r="A29" i="4"/>
  <c r="A30" i="4"/>
  <c r="A31" i="4"/>
  <c r="A32" i="4"/>
  <c r="A33" i="4"/>
  <c r="A34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G36" i="2"/>
  <c r="K36" i="2"/>
  <c r="G37" i="2"/>
  <c r="K37" i="2"/>
  <c r="G38" i="2"/>
  <c r="K38" i="2"/>
  <c r="G39" i="2"/>
  <c r="K39" i="2"/>
  <c r="M36" i="2" l="1"/>
  <c r="E28" i="7" s="1"/>
  <c r="M37" i="2"/>
  <c r="E29" i="7" s="1"/>
  <c r="M39" i="2"/>
  <c r="E31" i="7" s="1"/>
  <c r="M38" i="2"/>
  <c r="E30" i="7" s="1"/>
  <c r="A9" i="4"/>
  <c r="D36" i="4" l="1"/>
  <c r="R36" i="4"/>
  <c r="Q36" i="4"/>
  <c r="E47" i="7" s="1"/>
  <c r="P36" i="4"/>
  <c r="O36" i="4"/>
  <c r="N36" i="4"/>
  <c r="M36" i="4"/>
  <c r="L36" i="4"/>
  <c r="K36" i="4"/>
  <c r="J36" i="4"/>
  <c r="G36" i="4"/>
  <c r="F36" i="4"/>
  <c r="E36" i="4"/>
  <c r="S34" i="4"/>
  <c r="S33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K72" i="2"/>
  <c r="G72" i="2"/>
  <c r="H73" i="2"/>
  <c r="J73" i="2"/>
  <c r="L73" i="2"/>
  <c r="S35" i="4" l="1"/>
  <c r="S36" i="4"/>
  <c r="M72" i="2"/>
  <c r="N33" i="3"/>
  <c r="B34" i="3"/>
  <c r="C34" i="3"/>
  <c r="D34" i="3" s="1"/>
  <c r="K92" i="2"/>
  <c r="K93" i="2"/>
  <c r="K94" i="2"/>
  <c r="N34" i="3" s="1"/>
  <c r="K95" i="2"/>
  <c r="G95" i="2"/>
  <c r="G96" i="2"/>
  <c r="G92" i="2"/>
  <c r="G93" i="2"/>
  <c r="G94" i="2"/>
  <c r="M94" i="2" l="1"/>
  <c r="N42" i="3" s="1"/>
  <c r="M95" i="2"/>
  <c r="N14" i="3"/>
  <c r="E34" i="3"/>
  <c r="F34" i="3" l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l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40" i="7" s="1"/>
  <c r="G34" i="3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G31" i="2"/>
  <c r="K31" i="2"/>
  <c r="G32" i="2"/>
  <c r="K32" i="2"/>
  <c r="G33" i="2"/>
  <c r="K33" i="2"/>
  <c r="G34" i="2"/>
  <c r="K34" i="2"/>
  <c r="G35" i="2"/>
  <c r="K35" i="2"/>
  <c r="G40" i="2"/>
  <c r="K40" i="2"/>
  <c r="A41" i="7" l="1"/>
  <c r="A42" i="7" s="1"/>
  <c r="A43" i="7" s="1"/>
  <c r="A44" i="7" s="1"/>
  <c r="A45" i="7" s="1"/>
  <c r="A47" i="7" s="1"/>
  <c r="H34" i="3"/>
  <c r="D31" i="7"/>
  <c r="D28" i="7"/>
  <c r="M34" i="2"/>
  <c r="M32" i="2"/>
  <c r="E24" i="7" s="1"/>
  <c r="D24" i="7" s="1"/>
  <c r="D30" i="7"/>
  <c r="M35" i="2"/>
  <c r="M33" i="2"/>
  <c r="M31" i="2"/>
  <c r="E23" i="7" s="1"/>
  <c r="M40" i="2"/>
  <c r="A48" i="7" l="1"/>
  <c r="A49" i="7" s="1"/>
  <c r="A51" i="7" s="1"/>
  <c r="A52" i="7" s="1"/>
  <c r="A53" i="7" s="1"/>
  <c r="E27" i="7"/>
  <c r="D27" i="7" s="1"/>
  <c r="E25" i="7"/>
  <c r="D25" i="7" s="1"/>
  <c r="E26" i="7"/>
  <c r="D26" i="7" s="1"/>
  <c r="E32" i="7"/>
  <c r="D32" i="7" s="1"/>
  <c r="I34" i="3"/>
  <c r="J34" i="3" l="1"/>
  <c r="K34" i="3" l="1"/>
  <c r="G58" i="2"/>
  <c r="K58" i="2"/>
  <c r="C7" i="7"/>
  <c r="B7" i="7"/>
  <c r="A2" i="7"/>
  <c r="A1" i="7"/>
  <c r="F40" i="7"/>
  <c r="F42" i="7" s="1"/>
  <c r="E1" i="7"/>
  <c r="K17" i="2"/>
  <c r="K18" i="2"/>
  <c r="K19" i="2"/>
  <c r="K20" i="2"/>
  <c r="K21" i="2"/>
  <c r="K22" i="2"/>
  <c r="K23" i="2"/>
  <c r="K24" i="2"/>
  <c r="K25" i="2"/>
  <c r="K26" i="2"/>
  <c r="K27" i="2"/>
  <c r="K29" i="2"/>
  <c r="G17" i="2"/>
  <c r="G18" i="2"/>
  <c r="G19" i="2"/>
  <c r="G20" i="2"/>
  <c r="G21" i="2"/>
  <c r="G22" i="2"/>
  <c r="G23" i="2"/>
  <c r="G24" i="2"/>
  <c r="G25" i="2"/>
  <c r="G26" i="2"/>
  <c r="G27" i="2"/>
  <c r="G29" i="2"/>
  <c r="H41" i="2"/>
  <c r="J41" i="2"/>
  <c r="L41" i="2"/>
  <c r="K96" i="2"/>
  <c r="K97" i="2" s="1"/>
  <c r="I97" i="2"/>
  <c r="M92" i="2"/>
  <c r="H97" i="2"/>
  <c r="J97" i="2"/>
  <c r="L97" i="2"/>
  <c r="C66" i="2"/>
  <c r="C86" i="2"/>
  <c r="D97" i="2"/>
  <c r="E97" i="2"/>
  <c r="C97" i="2"/>
  <c r="K62" i="2"/>
  <c r="K63" i="2"/>
  <c r="K64" i="2"/>
  <c r="G62" i="2"/>
  <c r="G63" i="2"/>
  <c r="A18" i="1"/>
  <c r="H66" i="2"/>
  <c r="J66" i="2"/>
  <c r="L66" i="2"/>
  <c r="K59" i="2"/>
  <c r="K60" i="2"/>
  <c r="K61" i="2"/>
  <c r="K65" i="2"/>
  <c r="K57" i="2"/>
  <c r="G59" i="2"/>
  <c r="G60" i="2"/>
  <c r="G61" i="2"/>
  <c r="G64" i="2"/>
  <c r="G65" i="2"/>
  <c r="G57" i="2"/>
  <c r="A15" i="1"/>
  <c r="K49" i="2"/>
  <c r="K50" i="2"/>
  <c r="K51" i="2"/>
  <c r="K46" i="2"/>
  <c r="G49" i="2"/>
  <c r="G50" i="2"/>
  <c r="G51" i="2"/>
  <c r="G46" i="2"/>
  <c r="K16" i="2"/>
  <c r="K30" i="2"/>
  <c r="G16" i="2"/>
  <c r="G30" i="2"/>
  <c r="M93" i="2"/>
  <c r="H52" i="2"/>
  <c r="A19" i="3"/>
  <c r="B31" i="3"/>
  <c r="N30" i="3"/>
  <c r="B23" i="3"/>
  <c r="N22" i="3"/>
  <c r="K79" i="2"/>
  <c r="K80" i="2"/>
  <c r="K81" i="2"/>
  <c r="K82" i="2"/>
  <c r="K83" i="2"/>
  <c r="K84" i="2"/>
  <c r="K85" i="2"/>
  <c r="K78" i="2"/>
  <c r="J86" i="2"/>
  <c r="L86" i="2"/>
  <c r="I79" i="2"/>
  <c r="I80" i="2"/>
  <c r="I81" i="2"/>
  <c r="I82" i="2"/>
  <c r="I83" i="2"/>
  <c r="I84" i="2"/>
  <c r="I85" i="2"/>
  <c r="I78" i="2"/>
  <c r="G78" i="2"/>
  <c r="K71" i="2"/>
  <c r="K73" i="2" s="1"/>
  <c r="I73" i="2"/>
  <c r="L52" i="2"/>
  <c r="J52" i="2"/>
  <c r="A4" i="1"/>
  <c r="K13" i="2" s="1"/>
  <c r="A3" i="1"/>
  <c r="A22" i="1"/>
  <c r="A21" i="1"/>
  <c r="A20" i="1"/>
  <c r="A17" i="1"/>
  <c r="A16" i="1"/>
  <c r="G79" i="2"/>
  <c r="G80" i="2"/>
  <c r="G81" i="2"/>
  <c r="G82" i="2"/>
  <c r="G83" i="2"/>
  <c r="G84" i="2"/>
  <c r="G85" i="2"/>
  <c r="G71" i="2"/>
  <c r="G73" i="2" s="1"/>
  <c r="G20" i="1" s="1"/>
  <c r="A6" i="1"/>
  <c r="A2" i="3" s="1"/>
  <c r="B11" i="3"/>
  <c r="B14" i="3"/>
  <c r="H86" i="2"/>
  <c r="A2" i="1"/>
  <c r="N13" i="3"/>
  <c r="A1" i="1"/>
  <c r="A1" i="3" s="1"/>
  <c r="A5" i="1"/>
  <c r="S1" i="4"/>
  <c r="N1" i="3"/>
  <c r="M1" i="2"/>
  <c r="I1" i="1"/>
  <c r="N10" i="3"/>
  <c r="E20" i="1"/>
  <c r="B16" i="3"/>
  <c r="D23" i="7"/>
  <c r="G97" i="2"/>
  <c r="M44" i="3" l="1"/>
  <c r="L12" i="2"/>
  <c r="K55" i="2"/>
  <c r="L54" i="2" s="1"/>
  <c r="K44" i="2"/>
  <c r="L43" i="2" s="1"/>
  <c r="K104" i="2"/>
  <c r="L103" i="2" s="1"/>
  <c r="K90" i="2"/>
  <c r="L89" i="2" s="1"/>
  <c r="K69" i="2"/>
  <c r="L68" i="2" s="1"/>
  <c r="K76" i="2"/>
  <c r="L75" i="2" s="1"/>
  <c r="M80" i="2"/>
  <c r="I44" i="2"/>
  <c r="J43" i="2" s="1"/>
  <c r="I69" i="2"/>
  <c r="J68" i="2" s="1"/>
  <c r="I76" i="2"/>
  <c r="J75" i="2" s="1"/>
  <c r="I104" i="2"/>
  <c r="J103" i="2" s="1"/>
  <c r="I13" i="2"/>
  <c r="J12" i="2" s="1"/>
  <c r="I90" i="2"/>
  <c r="J89" i="2" s="1"/>
  <c r="I55" i="2"/>
  <c r="J54" i="2" s="1"/>
  <c r="G76" i="2"/>
  <c r="H75" i="2" s="1"/>
  <c r="G44" i="2"/>
  <c r="H43" i="2" s="1"/>
  <c r="G104" i="2"/>
  <c r="H103" i="2" s="1"/>
  <c r="G13" i="2"/>
  <c r="H12" i="2" s="1"/>
  <c r="G69" i="2"/>
  <c r="H68" i="2" s="1"/>
  <c r="G90" i="2"/>
  <c r="H89" i="2" s="1"/>
  <c r="G55" i="2"/>
  <c r="H54" i="2" s="1"/>
  <c r="H22" i="1"/>
  <c r="K86" i="2"/>
  <c r="I21" i="1" s="1"/>
  <c r="I86" i="2"/>
  <c r="H21" i="1" s="1"/>
  <c r="M59" i="2"/>
  <c r="M84" i="2"/>
  <c r="E18" i="1"/>
  <c r="I22" i="1"/>
  <c r="H13" i="1"/>
  <c r="G13" i="1"/>
  <c r="I13" i="1"/>
  <c r="G22" i="1"/>
  <c r="M78" i="2"/>
  <c r="M96" i="2"/>
  <c r="M97" i="2" s="1"/>
  <c r="J22" i="1" s="1"/>
  <c r="M85" i="2"/>
  <c r="M63" i="2"/>
  <c r="M49" i="2"/>
  <c r="M62" i="2"/>
  <c r="H18" i="1"/>
  <c r="M81" i="2"/>
  <c r="M51" i="2"/>
  <c r="M65" i="2"/>
  <c r="B36" i="3"/>
  <c r="B40" i="3"/>
  <c r="E17" i="1"/>
  <c r="E22" i="1"/>
  <c r="C14" i="3"/>
  <c r="C42" i="3" s="1"/>
  <c r="B42" i="3"/>
  <c r="M57" i="2"/>
  <c r="G41" i="2"/>
  <c r="G16" i="1" s="1"/>
  <c r="J99" i="2"/>
  <c r="J107" i="2" s="1"/>
  <c r="E16" i="1"/>
  <c r="L99" i="2"/>
  <c r="L107" i="2" s="1"/>
  <c r="G86" i="2"/>
  <c r="K66" i="2"/>
  <c r="I18" i="1" s="1"/>
  <c r="E21" i="1"/>
  <c r="M83" i="2"/>
  <c r="M79" i="2"/>
  <c r="H99" i="2"/>
  <c r="H107" i="2" s="1"/>
  <c r="M16" i="2"/>
  <c r="E8" i="7" s="1"/>
  <c r="D8" i="7" s="1"/>
  <c r="M82" i="2"/>
  <c r="M30" i="2"/>
  <c r="E22" i="7" s="1"/>
  <c r="D22" i="7" s="1"/>
  <c r="I41" i="2"/>
  <c r="H16" i="1" s="1"/>
  <c r="M46" i="2"/>
  <c r="G66" i="2"/>
  <c r="M61" i="2"/>
  <c r="K41" i="2"/>
  <c r="I16" i="1" s="1"/>
  <c r="M71" i="2"/>
  <c r="M73" i="2" s="1"/>
  <c r="J20" i="1" s="1"/>
  <c r="M60" i="2"/>
  <c r="A1" i="4"/>
  <c r="M50" i="2"/>
  <c r="M64" i="2"/>
  <c r="A2" i="4"/>
  <c r="L34" i="3"/>
  <c r="C31" i="3"/>
  <c r="C23" i="3"/>
  <c r="E7" i="7"/>
  <c r="D7" i="7" s="1"/>
  <c r="D22" i="1"/>
  <c r="A27" i="3"/>
  <c r="G21" i="1"/>
  <c r="M26" i="2"/>
  <c r="M24" i="2"/>
  <c r="M22" i="2"/>
  <c r="M20" i="2"/>
  <c r="M18" i="2"/>
  <c r="A7" i="3"/>
  <c r="M58" i="2"/>
  <c r="M29" i="2"/>
  <c r="M27" i="2"/>
  <c r="M25" i="2"/>
  <c r="M23" i="2"/>
  <c r="M21" i="2"/>
  <c r="M19" i="2"/>
  <c r="M17" i="2"/>
  <c r="E9" i="7" s="1"/>
  <c r="D14" i="3"/>
  <c r="D42" i="3" s="1"/>
  <c r="I20" i="1"/>
  <c r="D20" i="1"/>
  <c r="F20" i="1" s="1"/>
  <c r="H20" i="1"/>
  <c r="C11" i="3"/>
  <c r="F49" i="7"/>
  <c r="F44" i="7"/>
  <c r="F45" i="7" s="1"/>
  <c r="G23" i="1" l="1"/>
  <c r="D21" i="1"/>
  <c r="F21" i="1" s="1"/>
  <c r="N44" i="3"/>
  <c r="I23" i="1"/>
  <c r="D18" i="1"/>
  <c r="F18" i="1" s="1"/>
  <c r="G18" i="1"/>
  <c r="M86" i="2"/>
  <c r="M66" i="2"/>
  <c r="E37" i="7" s="1"/>
  <c r="E41" i="7" s="1"/>
  <c r="C36" i="3"/>
  <c r="C40" i="3"/>
  <c r="C46" i="3" s="1"/>
  <c r="E19" i="1"/>
  <c r="F22" i="1"/>
  <c r="E23" i="1"/>
  <c r="B46" i="3"/>
  <c r="M107" i="2"/>
  <c r="D16" i="1"/>
  <c r="F16" i="1" s="1"/>
  <c r="H23" i="1"/>
  <c r="M34" i="3"/>
  <c r="D31" i="3"/>
  <c r="D23" i="3"/>
  <c r="E13" i="7"/>
  <c r="D13" i="7" s="1"/>
  <c r="E17" i="7"/>
  <c r="D17" i="7" s="1"/>
  <c r="E21" i="7"/>
  <c r="D21" i="7" s="1"/>
  <c r="E12" i="7"/>
  <c r="D12" i="7" s="1"/>
  <c r="E16" i="7"/>
  <c r="D16" i="7" s="1"/>
  <c r="E20" i="7"/>
  <c r="D20" i="7" s="1"/>
  <c r="E11" i="7"/>
  <c r="D11" i="7" s="1"/>
  <c r="E15" i="7"/>
  <c r="D15" i="7" s="1"/>
  <c r="E19" i="7"/>
  <c r="D19" i="7" s="1"/>
  <c r="E10" i="7"/>
  <c r="D10" i="7" s="1"/>
  <c r="E14" i="7"/>
  <c r="D14" i="7" s="1"/>
  <c r="E18" i="7"/>
  <c r="D18" i="7" s="1"/>
  <c r="M41" i="2"/>
  <c r="E48" i="7"/>
  <c r="E14" i="3"/>
  <c r="E42" i="3" s="1"/>
  <c r="D11" i="3"/>
  <c r="D16" i="3" s="1"/>
  <c r="C16" i="3"/>
  <c r="E43" i="7" l="1"/>
  <c r="D43" i="7" s="1"/>
  <c r="N23" i="3"/>
  <c r="N25" i="3" s="1"/>
  <c r="J21" i="1"/>
  <c r="J23" i="1" s="1"/>
  <c r="K48" i="2"/>
  <c r="G48" i="2"/>
  <c r="M48" i="2" s="1"/>
  <c r="D23" i="1"/>
  <c r="J16" i="1"/>
  <c r="E25" i="1"/>
  <c r="J18" i="1"/>
  <c r="D36" i="3"/>
  <c r="D40" i="3"/>
  <c r="D46" i="3" s="1"/>
  <c r="F23" i="1"/>
  <c r="E31" i="3"/>
  <c r="E23" i="3"/>
  <c r="D9" i="7"/>
  <c r="D37" i="7"/>
  <c r="D41" i="7" s="1"/>
  <c r="E11" i="3"/>
  <c r="E16" i="3" s="1"/>
  <c r="F14" i="3"/>
  <c r="F42" i="3" s="1"/>
  <c r="I52" i="2" l="1"/>
  <c r="K47" i="2"/>
  <c r="K52" i="2" s="1"/>
  <c r="C52" i="2"/>
  <c r="G47" i="2"/>
  <c r="E36" i="3"/>
  <c r="E40" i="3"/>
  <c r="E46" i="3" s="1"/>
  <c r="F31" i="3"/>
  <c r="F23" i="3"/>
  <c r="G14" i="3"/>
  <c r="G42" i="3" s="1"/>
  <c r="F11" i="3"/>
  <c r="I17" i="1" l="1"/>
  <c r="I19" i="1" s="1"/>
  <c r="I25" i="1" s="1"/>
  <c r="K99" i="2"/>
  <c r="K110" i="2" s="1"/>
  <c r="N31" i="3" s="1"/>
  <c r="N36" i="3" s="1"/>
  <c r="N37" i="3" s="1"/>
  <c r="G52" i="2"/>
  <c r="M47" i="2"/>
  <c r="M52" i="2" s="1"/>
  <c r="H17" i="1"/>
  <c r="H19" i="1" s="1"/>
  <c r="H25" i="1" s="1"/>
  <c r="I99" i="2"/>
  <c r="I110" i="2" s="1"/>
  <c r="F36" i="3"/>
  <c r="F40" i="3"/>
  <c r="F46" i="3" s="1"/>
  <c r="G31" i="3"/>
  <c r="G23" i="3"/>
  <c r="G11" i="3"/>
  <c r="G16" i="3" s="1"/>
  <c r="H14" i="3"/>
  <c r="H42" i="3" s="1"/>
  <c r="F16" i="3"/>
  <c r="D17" i="1" l="1"/>
  <c r="G17" i="1"/>
  <c r="G19" i="1" s="1"/>
  <c r="G25" i="1" s="1"/>
  <c r="G99" i="2"/>
  <c r="G110" i="2" s="1"/>
  <c r="E33" i="7"/>
  <c r="J17" i="1"/>
  <c r="J19" i="1" s="1"/>
  <c r="J25" i="1" s="1"/>
  <c r="M99" i="2"/>
  <c r="M110" i="2" s="1"/>
  <c r="G36" i="3"/>
  <c r="G40" i="3"/>
  <c r="G46" i="3" s="1"/>
  <c r="H31" i="3"/>
  <c r="H23" i="3"/>
  <c r="I14" i="3"/>
  <c r="I42" i="3" s="1"/>
  <c r="H11" i="3"/>
  <c r="H16" i="3" s="1"/>
  <c r="N11" i="3" l="1"/>
  <c r="N16" i="3" s="1"/>
  <c r="N17" i="3" s="1"/>
  <c r="D33" i="7"/>
  <c r="D35" i="7" s="1"/>
  <c r="E35" i="7"/>
  <c r="F17" i="1"/>
  <c r="F19" i="1" s="1"/>
  <c r="F25" i="1" s="1"/>
  <c r="D19" i="1"/>
  <c r="D25" i="1" s="1"/>
  <c r="H36" i="3"/>
  <c r="H40" i="3"/>
  <c r="H46" i="3" s="1"/>
  <c r="I31" i="3"/>
  <c r="I36" i="3" s="1"/>
  <c r="I23" i="3"/>
  <c r="I11" i="3"/>
  <c r="J14" i="3"/>
  <c r="J42" i="3" s="1"/>
  <c r="E40" i="7" l="1"/>
  <c r="E42" i="7" s="1"/>
  <c r="E38" i="7"/>
  <c r="D40" i="7"/>
  <c r="D42" i="7" s="1"/>
  <c r="D38" i="7"/>
  <c r="N46" i="3"/>
  <c r="N40" i="3"/>
  <c r="I16" i="3"/>
  <c r="I40" i="3"/>
  <c r="I46" i="3" s="1"/>
  <c r="J31" i="3"/>
  <c r="J36" i="3" s="1"/>
  <c r="J23" i="3"/>
  <c r="K14" i="3"/>
  <c r="K42" i="3" s="1"/>
  <c r="J11" i="3"/>
  <c r="E49" i="7" l="1"/>
  <c r="E44" i="7"/>
  <c r="J16" i="3"/>
  <c r="J40" i="3"/>
  <c r="J46" i="3" s="1"/>
  <c r="K31" i="3"/>
  <c r="K36" i="3" s="1"/>
  <c r="K23" i="3"/>
  <c r="K11" i="3"/>
  <c r="L14" i="3"/>
  <c r="L42" i="3" s="1"/>
  <c r="E45" i="7" l="1"/>
  <c r="D44" i="7"/>
  <c r="D45" i="7" s="1"/>
  <c r="K16" i="3"/>
  <c r="K40" i="3"/>
  <c r="K46" i="3" s="1"/>
  <c r="L31" i="3"/>
  <c r="L36" i="3" s="1"/>
  <c r="L23" i="3"/>
  <c r="M14" i="3"/>
  <c r="M42" i="3" s="1"/>
  <c r="L11" i="3"/>
  <c r="L40" i="3" s="1"/>
  <c r="L46" i="3" s="1"/>
  <c r="M31" i="3" l="1"/>
  <c r="M36" i="3" s="1"/>
  <c r="M23" i="3"/>
  <c r="M11" i="3"/>
  <c r="L16" i="3"/>
  <c r="M40" i="3" l="1"/>
  <c r="M46" i="3" s="1"/>
  <c r="M16" i="3"/>
</calcChain>
</file>

<file path=xl/sharedStrings.xml><?xml version="1.0" encoding="utf-8"?>
<sst xmlns="http://schemas.openxmlformats.org/spreadsheetml/2006/main" count="314" uniqueCount="192">
  <si>
    <t>BUDGET SUMMARY</t>
  </si>
  <si>
    <t>Current/Original</t>
  </si>
  <si>
    <t>Budget</t>
  </si>
  <si>
    <t>Changes</t>
  </si>
  <si>
    <t>Increase/Decrease</t>
  </si>
  <si>
    <t>Revised</t>
  </si>
  <si>
    <t>Position Title</t>
  </si>
  <si>
    <t>TOTAL</t>
  </si>
  <si>
    <t>Hourly</t>
  </si>
  <si>
    <t>Rate</t>
  </si>
  <si>
    <t>Total</t>
  </si>
  <si>
    <t>Hrs/Week</t>
  </si>
  <si>
    <t>Number/</t>
  </si>
  <si>
    <t>Weeks</t>
  </si>
  <si>
    <t>Months</t>
  </si>
  <si>
    <t>Percent</t>
  </si>
  <si>
    <t>Amount</t>
  </si>
  <si>
    <t>Rate/</t>
  </si>
  <si>
    <t>Description</t>
  </si>
  <si>
    <t>Cost Per</t>
  </si>
  <si>
    <t>Month</t>
  </si>
  <si>
    <t>of Months</t>
  </si>
  <si>
    <t>Unit Cost</t>
  </si>
  <si>
    <t># of</t>
  </si>
  <si>
    <t>Units</t>
  </si>
  <si>
    <t>Number</t>
  </si>
  <si>
    <t>Per Month</t>
  </si>
  <si>
    <t xml:space="preserve"># of </t>
  </si>
  <si>
    <t>Number of</t>
  </si>
  <si>
    <t>Trainees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</si>
  <si>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</si>
  <si>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</si>
  <si>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</si>
  <si>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</si>
  <si>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</si>
  <si>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</si>
  <si>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</si>
  <si>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</si>
  <si>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</si>
  <si>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</si>
  <si>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</si>
  <si>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</si>
  <si>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CUMULATIVE SCHEDULES</t>
  </si>
  <si>
    <t>MONTHLY</t>
  </si>
  <si>
    <t>PROGRAM SERVICES</t>
  </si>
  <si>
    <t xml:space="preserve"> </t>
  </si>
  <si>
    <t xml:space="preserve">Total </t>
  </si>
  <si>
    <t>Staff Allocation of Hours by Program</t>
  </si>
  <si>
    <t>NAME OF PROGRAM</t>
  </si>
  <si>
    <r>
      <t xml:space="preserve">MONTHLY  </t>
    </r>
    <r>
      <rPr>
        <b/>
        <u/>
        <sz val="12"/>
        <rFont val="Arial"/>
        <family val="2"/>
      </rPr>
      <t>EXPENDITURE SCHEDULE (BY MONTH AND CUMULATIVE</t>
    </r>
    <r>
      <rPr>
        <b/>
        <sz val="12"/>
        <rFont val="Arial"/>
        <family val="2"/>
      </rPr>
      <t xml:space="preserve">) </t>
    </r>
  </si>
  <si>
    <t>Change</t>
  </si>
  <si>
    <t>TOTAL CHANGE</t>
  </si>
  <si>
    <t>EXHIBIT B</t>
  </si>
  <si>
    <t>3. TOTAL CONTRACT BUDGET</t>
  </si>
  <si>
    <t>Lansing Service Center (only) Lease Cost</t>
  </si>
  <si>
    <t>Instruc Hrs</t>
  </si>
  <si>
    <t>TOTAL CONTRACT</t>
  </si>
  <si>
    <t>TOTAL CONTRACT BUDGET BY FUND SOURCE</t>
  </si>
  <si>
    <t>SUBTOTAL</t>
  </si>
  <si>
    <t>Worksheet:</t>
  </si>
  <si>
    <t>Totals calculate at the bottom of the spreadsheet to ultimately balance to the contract amount.</t>
  </si>
  <si>
    <t xml:space="preserve"> Hourly Rate, Total Hours/Week, Number of Weeks, Miles per Week, Unit Cost/Month, Annual Amount, etc.</t>
  </si>
  <si>
    <t>Various totals calculate at the bottom of the spreadsheet.</t>
  </si>
  <si>
    <t>Current / Original</t>
  </si>
  <si>
    <t xml:space="preserve">LINE ITEM ALLOCATION PERCENTAGES - </t>
  </si>
  <si>
    <t>The remaining line items are also linked to the Budget sheet and will automatically pull.</t>
  </si>
  <si>
    <t>Color Key</t>
  </si>
  <si>
    <t xml:space="preserve">    Row header</t>
  </si>
  <si>
    <t xml:space="preserve">    Data entry fields</t>
  </si>
  <si>
    <t>When percentages are entered, the current/original budget will automatically calculate except for the Individual Training Accounts data, which requires values to be</t>
  </si>
  <si>
    <t>entered. The Change columns also require values to be entered.</t>
  </si>
  <si>
    <r>
      <t xml:space="preserve">Funding Source:  </t>
    </r>
    <r>
      <rPr>
        <sz val="10"/>
        <rFont val="Arial"/>
        <family val="2"/>
      </rPr>
      <t xml:space="preserve"> ENTER FUND SOURCE HERE</t>
    </r>
  </si>
  <si>
    <t>GED</t>
  </si>
  <si>
    <r>
      <t xml:space="preserve">Test </t>
    </r>
    <r>
      <rPr>
        <b/>
        <sz val="8"/>
        <rFont val="Arial"/>
        <family val="2"/>
      </rPr>
      <t>[to compare with Column "F", Revised Budget]</t>
    </r>
  </si>
  <si>
    <t>will also pull from the Budget sheet for a checks and balance.  The planned expenditures can be entered by month.</t>
  </si>
  <si>
    <t>The September month-ending totals and the Total column [column N] should all equal when data entry is complete; the objective is to provide a checks and balance.</t>
  </si>
  <si>
    <t>should be completed next - the columns headings include</t>
  </si>
  <si>
    <t xml:space="preserve">Data entry may begin with entering the ALLOCATED PERCENTAGES for each fund source for each line-item expense category.  The columns "B" through "F" </t>
  </si>
  <si>
    <t>In cells A1 - A6</t>
  </si>
  <si>
    <t>Supportive Services</t>
  </si>
  <si>
    <t>Vocational Training</t>
  </si>
  <si>
    <t>Remedial Education / Instruction Prog</t>
  </si>
  <si>
    <t>Data Entry for Food Assistance Template</t>
  </si>
  <si>
    <r>
      <t xml:space="preserve">The </t>
    </r>
    <r>
      <rPr>
        <b/>
        <sz val="10"/>
        <rFont val="Arial"/>
        <family val="2"/>
      </rPr>
      <t xml:space="preserve">Cumulative Schedules </t>
    </r>
    <r>
      <rPr>
        <sz val="10"/>
        <rFont val="Arial"/>
        <family val="2"/>
      </rPr>
      <t>sheet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also pulls agency name, fund sources, and contract number.  The</t>
    </r>
    <r>
      <rPr>
        <i/>
        <sz val="10"/>
        <rFont val="Arial"/>
        <family val="2"/>
      </rPr>
      <t xml:space="preserve"> TOTAL </t>
    </r>
    <r>
      <rPr>
        <sz val="10"/>
        <rFont val="Arial"/>
        <family val="2"/>
      </rPr>
      <t>reimbursable and Supportive Services amounts by fund source</t>
    </r>
  </si>
  <si>
    <t>OTHER</t>
  </si>
  <si>
    <t>IN SCHOOL</t>
  </si>
  <si>
    <t>OUT OF SCHOOL</t>
  </si>
  <si>
    <t xml:space="preserve">NOTE:  </t>
  </si>
  <si>
    <r>
      <t xml:space="preserve">Note:  please edit cell </t>
    </r>
    <r>
      <rPr>
        <b/>
        <i/>
        <u/>
        <sz val="10"/>
        <color indexed="10"/>
        <rFont val="Arial"/>
        <family val="2"/>
      </rPr>
      <t>ON BUDGET TAB</t>
    </r>
    <r>
      <rPr>
        <sz val="10"/>
        <color indexed="10"/>
        <rFont val="Arial"/>
        <family val="2"/>
      </rPr>
      <t>; Agency Name: should remain - Please overwrite "ENTER YOUR AGENCY NAME HERE"</t>
    </r>
  </si>
  <si>
    <t>All formulas can be overwritten to enter values [and is necessary for budget modifications].</t>
  </si>
  <si>
    <r>
      <rPr>
        <b/>
        <sz val="14"/>
        <rFont val="Arial"/>
        <family val="2"/>
      </rPr>
      <t>No data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entry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is required on the </t>
    </r>
    <r>
      <rPr>
        <b/>
        <sz val="10"/>
        <rFont val="Arial"/>
        <family val="2"/>
      </rPr>
      <t>Budget Summary</t>
    </r>
    <r>
      <rPr>
        <sz val="10"/>
        <rFont val="Arial"/>
        <family val="2"/>
      </rPr>
      <t xml:space="preserve"> sheet; agency name, fund sources, contract number, and addendum number pull from the Budget sheet.</t>
    </r>
  </si>
  <si>
    <t xml:space="preserve">    Fund Source #1</t>
  </si>
  <si>
    <t xml:space="preserve">    Fund Source #2</t>
  </si>
  <si>
    <t xml:space="preserve">    Fund Source #3</t>
  </si>
  <si>
    <t>Wagner Peyser</t>
  </si>
  <si>
    <t>PATH - TANF</t>
  </si>
  <si>
    <t>PATH - GFGP</t>
  </si>
  <si>
    <r>
      <t xml:space="preserve">TOTAL HOURS / </t>
    </r>
    <r>
      <rPr>
        <b/>
        <sz val="12"/>
        <rFont val="Arial"/>
        <family val="2"/>
      </rPr>
      <t>WEEK</t>
    </r>
  </si>
  <si>
    <r>
      <t xml:space="preserve">Please use line Line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to key HOURS (only) for direct staffing, inclusive of case managers or other direct Client contact positions.</t>
    </r>
  </si>
  <si>
    <r>
      <t xml:space="preserve">The </t>
    </r>
    <r>
      <rPr>
        <b/>
        <sz val="10"/>
        <rFont val="Arial"/>
        <family val="2"/>
      </rPr>
      <t>Budget</t>
    </r>
    <r>
      <rPr>
        <sz val="10"/>
        <rFont val="Arial"/>
        <family val="2"/>
      </rPr>
      <t xml:space="preserve"> sheet is designed to allow budgeting for three fund sources [3 Fiscal Years for RFP] and the </t>
    </r>
    <r>
      <rPr>
        <b/>
        <sz val="10"/>
        <color indexed="49"/>
        <rFont val="Arial"/>
        <family val="2"/>
      </rPr>
      <t>LINE ITEM ALLOCATON PERCENTAGES</t>
    </r>
  </si>
  <si>
    <t>to distribute the costs across the fund sources separately for each line-item expense category.  This, for a specific example, allows 100% of lease costs</t>
  </si>
  <si>
    <t>to be budgeted in one fund source and then accommodates an even distribution among the three fund sources for equipment.</t>
  </si>
  <si>
    <t>EXAMPLE:</t>
  </si>
  <si>
    <t xml:space="preserve">   ENTER FUND SOURCE HERE</t>
  </si>
  <si>
    <t>LINE ITEM ALLOCATION PERCENTAGES  [need to be keyed on this row if used]</t>
  </si>
  <si>
    <t>Name / Position Title</t>
  </si>
  <si>
    <t>Supplies</t>
  </si>
  <si>
    <t>Postage</t>
  </si>
  <si>
    <t>Materials, Memberships, Subscriptions, Training</t>
  </si>
  <si>
    <r>
      <t xml:space="preserve">Incidental Lease Cost </t>
    </r>
    <r>
      <rPr>
        <i/>
        <sz val="10"/>
        <rFont val="Arial"/>
        <family val="2"/>
      </rPr>
      <t>(Lansing Ctr only)</t>
    </r>
  </si>
  <si>
    <t>OJT</t>
  </si>
  <si>
    <t>Unit Cost OR</t>
  </si>
  <si>
    <t>Max Hours</t>
  </si>
  <si>
    <t>OR # Wks</t>
  </si>
  <si>
    <t>Hour</t>
  </si>
  <si>
    <t>Unused rows / columns can be hidden - NOT DELETED.</t>
  </si>
  <si>
    <t>2.4.6  Education and Training</t>
  </si>
  <si>
    <t>TOTAL 2.4 FRONT-LINE STAFF _ PARTICIPANT  BUDGET</t>
  </si>
  <si>
    <t>Front-line Employee Fringes</t>
  </si>
  <si>
    <t>Sub-total _Service Salaries / Fringe</t>
  </si>
  <si>
    <t>Front-line Service Costs_Other</t>
  </si>
  <si>
    <t>Sub-total_Service Costs</t>
  </si>
  <si>
    <t>Total Salaries / Fringe</t>
  </si>
  <si>
    <t>Total Other</t>
  </si>
  <si>
    <t>Total Salaries / Fringe / Other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</si>
  <si>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</si>
  <si>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Total Contract</t>
  </si>
  <si>
    <t>% Program Activities/Total Contract</t>
  </si>
  <si>
    <t>Total FTE</t>
  </si>
  <si>
    <t>Cost per FTE</t>
  </si>
  <si>
    <t xml:space="preserve">    Linked Data - Analysis Worksheet</t>
  </si>
  <si>
    <t>Travel - (Name)</t>
  </si>
  <si>
    <t>2.4.5  Other Participant Costs</t>
  </si>
  <si>
    <t>Office: Phone, Copier, Printing</t>
  </si>
  <si>
    <r>
      <t xml:space="preserve">The </t>
    </r>
    <r>
      <rPr>
        <b/>
        <sz val="10"/>
        <rFont val="Arial"/>
        <family val="2"/>
      </rPr>
      <t>Staffing Allocation page</t>
    </r>
    <r>
      <rPr>
        <sz val="10"/>
        <rFont val="Arial"/>
        <family val="2"/>
      </rPr>
      <t xml:space="preserve"> has linked cells and pulls the employee names / titles that are listed on the </t>
    </r>
    <r>
      <rPr>
        <b/>
        <sz val="10"/>
        <rFont val="Arial"/>
        <family val="2"/>
      </rPr>
      <t xml:space="preserve">Budget </t>
    </r>
    <r>
      <rPr>
        <sz val="10"/>
        <rFont val="Arial"/>
        <family val="2"/>
      </rPr>
      <t>tab.  The hours are not linked to pull in data.</t>
    </r>
  </si>
  <si>
    <t>NOTE:  The Staff Allocation Page should list ALL agency staff members charged to the grants regardless of the fund source; the compilation should be a Master list.</t>
  </si>
  <si>
    <t>Direct  Customer Service [Front-line] Staff</t>
  </si>
  <si>
    <t>DIRECT CUSTOMER SERVICES [FRONT-LINE] COSTS</t>
  </si>
  <si>
    <t>IN SCHOOL Amount</t>
  </si>
  <si>
    <t>OUT OF SCHOOL Amount</t>
  </si>
  <si>
    <t>Percentage OUT OF SCHOOL</t>
  </si>
  <si>
    <t xml:space="preserve">    No Data Entry - Analysis Worksheet</t>
  </si>
  <si>
    <t>and Analyis tabs and then linked to the data for the additional individuals entered on the detailed Budget tab.</t>
  </si>
  <si>
    <r>
      <t xml:space="preserve">The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sheet contains links for all financial data from the Budget tab - no data entry is required for this.  If the number of staff exceeds 25 and seven for Direct Customer Service [Front-line] and</t>
    </r>
  </si>
  <si>
    <t xml:space="preserve">Management [Admin &amp; Supervisory] staff, respectively, then rows must be added to Budget, Staff Allocation,  and Analyis tabs and then linked to the data for the additional individuals entered on the </t>
  </si>
  <si>
    <t>detailed Budget tab.</t>
  </si>
  <si>
    <t>Indirect: Prog Monitoring, Insur, Misc</t>
  </si>
  <si>
    <t xml:space="preserve">  FAE&amp;T/SS </t>
  </si>
  <si>
    <t xml:space="preserve">named Master Analysis Worksheet will be provided.  </t>
  </si>
  <si>
    <r>
      <t>REQUIRED:</t>
    </r>
    <r>
      <rPr>
        <b/>
        <sz val="11"/>
        <rFont val="Calibri"/>
        <family val="2"/>
      </rPr>
      <t xml:space="preserve">  Once the budget template is completed for all fund sources, a </t>
    </r>
    <r>
      <rPr>
        <b/>
        <i/>
        <u/>
        <sz val="11"/>
        <rFont val="Calibri"/>
        <family val="2"/>
      </rPr>
      <t>Master Analysis</t>
    </r>
    <r>
      <rPr>
        <b/>
        <sz val="11"/>
        <rFont val="Calibri"/>
        <family val="2"/>
      </rPr>
      <t xml:space="preserve"> must be compiled for all fund sources (by hard keying the amounts).  A separate template </t>
    </r>
  </si>
  <si>
    <t>NOTE:  Please use this information to compile the Master Analysis</t>
  </si>
  <si>
    <r>
      <rPr>
        <sz val="14"/>
        <rFont val="Arial"/>
        <family val="2"/>
      </rPr>
      <t xml:space="preserve">On the </t>
    </r>
    <r>
      <rPr>
        <b/>
        <i/>
        <u/>
        <sz val="14"/>
        <color indexed="10"/>
        <rFont val="Arial"/>
        <family val="2"/>
      </rPr>
      <t>Budget tab</t>
    </r>
    <r>
      <rPr>
        <sz val="10"/>
        <rFont val="Arial"/>
        <family val="2"/>
      </rPr>
      <t>, the data entry required includes the following items:</t>
    </r>
  </si>
  <si>
    <t>PET - TUITON</t>
  </si>
  <si>
    <t>PARTICIPANT DCS SUB-TOTAL</t>
  </si>
  <si>
    <t>Funding Source:    Supportive Services</t>
  </si>
  <si>
    <t>EMPL &amp; TRN CUMULATIVE LESS PET</t>
  </si>
  <si>
    <t>SUPPORTIVE SERVICES</t>
  </si>
  <si>
    <t>PET - TUITION</t>
  </si>
  <si>
    <t>TOTAL MONTHLY EMPL &amp; TRN</t>
  </si>
  <si>
    <t>REIMBURSABLE CUMULATIVE LESS PET</t>
  </si>
  <si>
    <t>TOTAL CUMULATIVE PET</t>
  </si>
  <si>
    <t>TOTAL NON-REIMBURSABLES</t>
  </si>
  <si>
    <r>
      <t>Proposals / modifications must include a detailed line-item budget,</t>
    </r>
    <r>
      <rPr>
        <sz val="10"/>
        <rFont val="Arial"/>
        <family val="2"/>
      </rPr>
      <t xml:space="preserve"> summary, PME schedules, and staff allocations</t>
    </r>
  </si>
  <si>
    <t>2.4.4  Assessment Testing</t>
  </si>
  <si>
    <t>Names</t>
  </si>
  <si>
    <t>WIOA ADULT</t>
  </si>
  <si>
    <t>WIOA DIS - LOCATED WORKER</t>
  </si>
  <si>
    <t>FAE&amp;T</t>
  </si>
  <si>
    <t>NOTE:  FTE is calcuated based on a 40-hour work week; please modify the formulas if your agency work-work differs.</t>
  </si>
  <si>
    <r>
      <t xml:space="preserve">INGHAM </t>
    </r>
    <r>
      <rPr>
        <b/>
        <sz val="10"/>
        <rFont val="Arial"/>
        <family val="2"/>
      </rPr>
      <t>Direct FTE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[formula @</t>
    </r>
    <r>
      <rPr>
        <b/>
        <i/>
        <u/>
        <sz val="8"/>
        <rFont val="Arial"/>
        <family val="2"/>
      </rPr>
      <t xml:space="preserve"> 40 </t>
    </r>
    <r>
      <rPr>
        <sz val="8"/>
        <rFont val="Arial"/>
        <family val="2"/>
      </rPr>
      <t>hrs]</t>
    </r>
  </si>
  <si>
    <t xml:space="preserve"> If the number of staff exceeds 25   then rows must be added to the Budget, Staff Allocation</t>
  </si>
  <si>
    <r>
      <t xml:space="preserve">  A)  </t>
    </r>
    <r>
      <rPr>
        <b/>
        <sz val="10"/>
        <rFont val="Arial"/>
        <family val="2"/>
      </rPr>
      <t>Direct Staff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Hours per program</t>
    </r>
  </si>
  <si>
    <t>Direct Services FTE</t>
  </si>
  <si>
    <t>WIOA YOUTH</t>
  </si>
  <si>
    <t>JAG</t>
  </si>
  <si>
    <t>Assessment Testing</t>
  </si>
  <si>
    <t>2.4. STAFF_PARTICIPANT BUDGET</t>
  </si>
  <si>
    <t>2.4.1  Salaries and Wages</t>
  </si>
  <si>
    <t>2.4.2   Fringes</t>
  </si>
  <si>
    <t>2.4.3  Other Staffing Costs</t>
  </si>
  <si>
    <t>STAFF SUB-TOTAL</t>
  </si>
  <si>
    <r>
      <t xml:space="preserve">Agency Name:       </t>
    </r>
    <r>
      <rPr>
        <sz val="10"/>
        <rFont val="Arial"/>
        <family val="2"/>
      </rPr>
      <t>FOOD ASSISTANCE</t>
    </r>
  </si>
  <si>
    <r>
      <t xml:space="preserve">Addendum #:  </t>
    </r>
    <r>
      <rPr>
        <sz val="10"/>
        <rFont val="Arial"/>
        <family val="2"/>
      </rPr>
      <t xml:space="preserve"> REQUEST FOR PROPOSAL</t>
    </r>
  </si>
  <si>
    <t>HI-C YOUTH</t>
  </si>
  <si>
    <t xml:space="preserve"> DHHS Foster Care</t>
  </si>
  <si>
    <t xml:space="preserve">JMG </t>
  </si>
  <si>
    <t>GFGP - Refugee</t>
  </si>
  <si>
    <t xml:space="preserve">Funding Source:   ENTER FUND SOURCE HERE </t>
  </si>
  <si>
    <t>COUNTY :  Ingham</t>
  </si>
  <si>
    <t>Addendum #:   REQUEST FOR PROPOSAL</t>
  </si>
  <si>
    <t>Agency Name:  ENTER YOUR AGENCY NAME HERE</t>
  </si>
  <si>
    <t>Funding Source:  FAE&amp;T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</si>
</sst>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b/>
      <i/>
      <u/>
      <sz val="14"/>
      <color indexed="10"/>
      <name val="Arial"/>
      <family val="2"/>
    </font>
    <font>
      <b/>
      <i/>
      <u/>
      <sz val="8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/>
    <xf numFmtId="1" fontId="0" fillId="0" borderId="0" xfId="0" applyNumberFormat="1"/>
    <xf numFmtId="1" fontId="0" fillId="0" borderId="0" xfId="0" applyNumberFormat="1" applyBorder="1"/>
    <xf numFmtId="1" fontId="4" fillId="0" borderId="0" xfId="0" applyNumberFormat="1" applyFont="1" applyBorder="1" applyAlignment="1"/>
    <xf numFmtId="0" fontId="4" fillId="0" borderId="4" xfId="0" applyFont="1" applyFill="1" applyBorder="1" applyAlignment="1"/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/>
    <xf numFmtId="0" fontId="0" fillId="0" borderId="0" xfId="0" applyBorder="1" applyProtection="1"/>
    <xf numFmtId="43" fontId="10" fillId="0" borderId="4" xfId="1" applyFont="1" applyBorder="1"/>
    <xf numFmtId="164" fontId="0" fillId="0" borderId="4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10" fillId="0" borderId="8" xfId="1" applyFont="1" applyBorder="1"/>
    <xf numFmtId="4" fontId="9" fillId="0" borderId="9" xfId="0" applyNumberFormat="1" applyFont="1" applyBorder="1" applyAlignment="1"/>
    <xf numFmtId="0" fontId="10" fillId="0" borderId="10" xfId="0" applyFont="1" applyBorder="1"/>
    <xf numFmtId="0" fontId="0" fillId="0" borderId="11" xfId="0" applyBorder="1"/>
    <xf numFmtId="0" fontId="0" fillId="0" borderId="12" xfId="0" applyBorder="1"/>
    <xf numFmtId="0" fontId="10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4" fontId="9" fillId="0" borderId="14" xfId="0" applyNumberFormat="1" applyFont="1" applyBorder="1" applyAlignment="1"/>
    <xf numFmtId="43" fontId="4" fillId="0" borderId="4" xfId="1" applyFont="1" applyBorder="1" applyAlignment="1"/>
    <xf numFmtId="164" fontId="4" fillId="0" borderId="4" xfId="1" applyNumberFormat="1" applyFont="1" applyBorder="1" applyAlignment="1"/>
    <xf numFmtId="43" fontId="4" fillId="0" borderId="4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164" fontId="4" fillId="0" borderId="7" xfId="1" applyNumberFormat="1" applyFont="1" applyBorder="1" applyAlignment="1"/>
    <xf numFmtId="43" fontId="0" fillId="0" borderId="0" xfId="1" applyFont="1"/>
    <xf numFmtId="43" fontId="5" fillId="0" borderId="7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10" fillId="0" borderId="7" xfId="1" applyFont="1" applyBorder="1" applyAlignment="1">
      <alignment horizontal="center"/>
    </xf>
    <xf numFmtId="43" fontId="4" fillId="0" borderId="5" xfId="1" applyFont="1" applyBorder="1" applyAlignment="1"/>
    <xf numFmtId="43" fontId="4" fillId="0" borderId="0" xfId="1" applyFont="1" applyBorder="1" applyAlignment="1"/>
    <xf numFmtId="164" fontId="4" fillId="0" borderId="5" xfId="1" applyNumberFormat="1" applyFont="1" applyBorder="1" applyAlignment="1"/>
    <xf numFmtId="164" fontId="4" fillId="0" borderId="0" xfId="1" applyNumberFormat="1" applyFont="1" applyBorder="1" applyAlignment="1"/>
    <xf numFmtId="164" fontId="3" fillId="0" borderId="0" xfId="1" applyNumberFormat="1" applyFont="1" applyBorder="1" applyAlignment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0" fillId="0" borderId="14" xfId="1" applyNumberFormat="1" applyFont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/>
    <xf numFmtId="43" fontId="0" fillId="0" borderId="0" xfId="1" applyFont="1" applyBorder="1"/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4" fillId="0" borderId="23" xfId="0" applyFont="1" applyBorder="1" applyAlignment="1"/>
    <xf numFmtId="43" fontId="4" fillId="0" borderId="23" xfId="1" applyFont="1" applyBorder="1" applyAlignment="1"/>
    <xf numFmtId="43" fontId="3" fillId="0" borderId="24" xfId="1" applyNumberFormat="1" applyFont="1" applyBorder="1" applyAlignment="1"/>
    <xf numFmtId="0" fontId="7" fillId="0" borderId="23" xfId="0" applyFont="1" applyBorder="1"/>
    <xf numFmtId="0" fontId="0" fillId="0" borderId="23" xfId="0" applyBorder="1"/>
    <xf numFmtId="43" fontId="0" fillId="0" borderId="23" xfId="1" applyFont="1" applyBorder="1"/>
    <xf numFmtId="43" fontId="4" fillId="0" borderId="3" xfId="1" applyFont="1" applyBorder="1" applyAlignment="1"/>
    <xf numFmtId="0" fontId="4" fillId="0" borderId="2" xfId="0" applyFont="1" applyBorder="1" applyAlignment="1"/>
    <xf numFmtId="164" fontId="3" fillId="0" borderId="21" xfId="1" applyNumberFormat="1" applyFont="1" applyBorder="1" applyAlignment="1"/>
    <xf numFmtId="43" fontId="0" fillId="0" borderId="0" xfId="0" applyNumberFormat="1"/>
    <xf numFmtId="0" fontId="7" fillId="0" borderId="0" xfId="0" applyFont="1" applyBorder="1"/>
    <xf numFmtId="43" fontId="3" fillId="0" borderId="0" xfId="0" applyNumberFormat="1" applyFont="1" applyBorder="1"/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3" fillId="0" borderId="12" xfId="1" applyNumberFormat="1" applyFont="1" applyBorder="1" applyAlignment="1"/>
    <xf numFmtId="0" fontId="3" fillId="0" borderId="25" xfId="0" applyFont="1" applyBorder="1" applyAlignment="1">
      <alignment horizontal="left"/>
    </xf>
    <xf numFmtId="0" fontId="4" fillId="0" borderId="26" xfId="0" applyFont="1" applyBorder="1" applyAlignment="1"/>
    <xf numFmtId="43" fontId="4" fillId="0" borderId="26" xfId="1" applyFont="1" applyBorder="1" applyAlignment="1"/>
    <xf numFmtId="14" fontId="0" fillId="0" borderId="0" xfId="0" applyNumberFormat="1"/>
    <xf numFmtId="0" fontId="3" fillId="0" borderId="2" xfId="0" applyFont="1" applyBorder="1" applyAlignment="1">
      <alignment horizontal="left"/>
    </xf>
    <xf numFmtId="43" fontId="3" fillId="0" borderId="14" xfId="1" applyNumberFormat="1" applyFont="1" applyBorder="1" applyAlignment="1"/>
    <xf numFmtId="43" fontId="3" fillId="0" borderId="14" xfId="1" applyFont="1" applyBorder="1" applyAlignment="1"/>
    <xf numFmtId="0" fontId="0" fillId="0" borderId="27" xfId="0" applyBorder="1"/>
    <xf numFmtId="43" fontId="4" fillId="2" borderId="4" xfId="1" applyFont="1" applyFill="1" applyBorder="1" applyAlignment="1"/>
    <xf numFmtId="164" fontId="4" fillId="2" borderId="4" xfId="1" applyNumberFormat="1" applyFont="1" applyFill="1" applyBorder="1" applyAlignment="1"/>
    <xf numFmtId="10" fontId="4" fillId="2" borderId="4" xfId="9" applyNumberFormat="1" applyFont="1" applyFill="1" applyBorder="1" applyAlignment="1"/>
    <xf numFmtId="0" fontId="4" fillId="0" borderId="18" xfId="0" applyFont="1" applyBorder="1" applyAlignment="1">
      <alignment horizontal="left"/>
    </xf>
    <xf numFmtId="0" fontId="0" fillId="2" borderId="0" xfId="0" applyFill="1"/>
    <xf numFmtId="0" fontId="0" fillId="0" borderId="28" xfId="0" applyBorder="1"/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3" fontId="10" fillId="0" borderId="30" xfId="1" applyFont="1" applyBorder="1" applyAlignment="1">
      <alignment horizontal="center"/>
    </xf>
    <xf numFmtId="43" fontId="10" fillId="0" borderId="31" xfId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3" fontId="4" fillId="0" borderId="34" xfId="1" applyFont="1" applyBorder="1" applyAlignment="1">
      <alignment horizontal="center"/>
    </xf>
    <xf numFmtId="43" fontId="4" fillId="0" borderId="35" xfId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38" xfId="0" applyFont="1" applyBorder="1" applyAlignment="1"/>
    <xf numFmtId="0" fontId="11" fillId="2" borderId="0" xfId="0" applyFont="1" applyFill="1"/>
    <xf numFmtId="0" fontId="3" fillId="0" borderId="0" xfId="0" applyFont="1" applyFill="1"/>
    <xf numFmtId="0" fontId="5" fillId="3" borderId="7" xfId="0" applyFont="1" applyFill="1" applyBorder="1" applyAlignment="1">
      <alignment horizontal="center"/>
    </xf>
    <xf numFmtId="164" fontId="4" fillId="2" borderId="39" xfId="1" applyNumberFormat="1" applyFont="1" applyFill="1" applyBorder="1" applyAlignment="1"/>
    <xf numFmtId="164" fontId="4" fillId="2" borderId="40" xfId="1" applyNumberFormat="1" applyFont="1" applyFill="1" applyBorder="1" applyAlignment="1"/>
    <xf numFmtId="43" fontId="0" fillId="3" borderId="39" xfId="1" applyFont="1" applyFill="1" applyBorder="1"/>
    <xf numFmtId="43" fontId="0" fillId="3" borderId="40" xfId="1" applyFont="1" applyFill="1" applyBorder="1"/>
    <xf numFmtId="0" fontId="0" fillId="4" borderId="39" xfId="0" applyFill="1" applyBorder="1"/>
    <xf numFmtId="0" fontId="0" fillId="4" borderId="40" xfId="0" applyFill="1" applyBorder="1"/>
    <xf numFmtId="164" fontId="0" fillId="0" borderId="0" xfId="0" applyNumberFormat="1"/>
    <xf numFmtId="0" fontId="3" fillId="0" borderId="10" xfId="0" applyFont="1" applyBorder="1"/>
    <xf numFmtId="0" fontId="0" fillId="0" borderId="42" xfId="0" applyBorder="1"/>
    <xf numFmtId="0" fontId="0" fillId="0" borderId="44" xfId="0" applyBorder="1"/>
    <xf numFmtId="0" fontId="3" fillId="0" borderId="45" xfId="0" applyFont="1" applyBorder="1" applyAlignment="1">
      <alignment horizontal="center"/>
    </xf>
    <xf numFmtId="164" fontId="0" fillId="0" borderId="46" xfId="1" applyNumberFormat="1" applyFont="1" applyBorder="1"/>
    <xf numFmtId="164" fontId="0" fillId="0" borderId="47" xfId="1" applyNumberFormat="1" applyFont="1" applyBorder="1"/>
    <xf numFmtId="43" fontId="3" fillId="0" borderId="14" xfId="1" applyNumberFormat="1" applyFont="1" applyFill="1" applyBorder="1" applyAlignment="1"/>
    <xf numFmtId="0" fontId="8" fillId="0" borderId="22" xfId="0" applyFont="1" applyBorder="1"/>
    <xf numFmtId="4" fontId="9" fillId="0" borderId="19" xfId="0" applyNumberFormat="1" applyFont="1" applyBorder="1" applyAlignment="1"/>
    <xf numFmtId="0" fontId="8" fillId="0" borderId="48" xfId="0" applyFont="1" applyBorder="1"/>
    <xf numFmtId="4" fontId="9" fillId="0" borderId="50" xfId="0" applyNumberFormat="1" applyFont="1" applyBorder="1" applyAlignment="1"/>
    <xf numFmtId="0" fontId="16" fillId="0" borderId="51" xfId="0" applyFont="1" applyBorder="1"/>
    <xf numFmtId="0" fontId="16" fillId="0" borderId="52" xfId="0" applyFont="1" applyBorder="1"/>
    <xf numFmtId="0" fontId="3" fillId="0" borderId="4" xfId="0" applyFont="1" applyBorder="1" applyAlignment="1"/>
    <xf numFmtId="0" fontId="4" fillId="0" borderId="0" xfId="0" applyFont="1"/>
    <xf numFmtId="0" fontId="8" fillId="0" borderId="53" xfId="0" applyFont="1" applyBorder="1" applyAlignment="1">
      <alignment wrapText="1"/>
    </xf>
    <xf numFmtId="0" fontId="8" fillId="0" borderId="36" xfId="0" applyFont="1" applyBorder="1"/>
    <xf numFmtId="4" fontId="9" fillId="0" borderId="37" xfId="0" applyNumberFormat="1" applyFont="1" applyBorder="1" applyAlignment="1"/>
    <xf numFmtId="0" fontId="0" fillId="0" borderId="54" xfId="0" applyBorder="1"/>
    <xf numFmtId="0" fontId="0" fillId="0" borderId="55" xfId="0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4" fontId="9" fillId="0" borderId="40" xfId="0" applyNumberFormat="1" applyFont="1" applyBorder="1" applyAlignment="1"/>
    <xf numFmtId="4" fontId="9" fillId="0" borderId="8" xfId="0" applyNumberFormat="1" applyFont="1" applyBorder="1" applyAlignment="1"/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9" fontId="13" fillId="0" borderId="58" xfId="9" applyFont="1" applyBorder="1" applyAlignment="1">
      <alignment horizontal="center"/>
    </xf>
    <xf numFmtId="164" fontId="4" fillId="0" borderId="59" xfId="1" applyNumberFormat="1" applyFont="1" applyBorder="1" applyAlignment="1"/>
    <xf numFmtId="164" fontId="4" fillId="0" borderId="57" xfId="1" applyNumberFormat="1" applyFont="1" applyBorder="1" applyAlignment="1"/>
    <xf numFmtId="0" fontId="29" fillId="0" borderId="0" xfId="0" applyFont="1"/>
    <xf numFmtId="43" fontId="0" fillId="5" borderId="39" xfId="1" applyFont="1" applyFill="1" applyBorder="1"/>
    <xf numFmtId="43" fontId="0" fillId="5" borderId="40" xfId="1" applyFont="1" applyFill="1" applyBorder="1"/>
    <xf numFmtId="43" fontId="0" fillId="6" borderId="39" xfId="1" applyFont="1" applyFill="1" applyBorder="1"/>
    <xf numFmtId="43" fontId="0" fillId="6" borderId="40" xfId="1" applyFont="1" applyFill="1" applyBorder="1"/>
    <xf numFmtId="43" fontId="5" fillId="5" borderId="7" xfId="1" applyFont="1" applyFill="1" applyBorder="1" applyAlignment="1">
      <alignment horizontal="center"/>
    </xf>
    <xf numFmtId="43" fontId="5" fillId="6" borderId="7" xfId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43" fontId="3" fillId="0" borderId="60" xfId="1" applyNumberFormat="1" applyFont="1" applyBorder="1" applyAlignment="1"/>
    <xf numFmtId="43" fontId="3" fillId="0" borderId="61" xfId="1" applyNumberFormat="1" applyFont="1" applyBorder="1" applyAlignment="1"/>
    <xf numFmtId="164" fontId="0" fillId="0" borderId="62" xfId="1" applyNumberFormat="1" applyFont="1" applyBorder="1"/>
    <xf numFmtId="0" fontId="0" fillId="0" borderId="62" xfId="0" applyBorder="1"/>
    <xf numFmtId="0" fontId="0" fillId="0" borderId="14" xfId="0" applyBorder="1"/>
    <xf numFmtId="0" fontId="3" fillId="3" borderId="6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0" fillId="7" borderId="5" xfId="0" applyFill="1" applyBorder="1"/>
    <xf numFmtId="0" fontId="0" fillId="7" borderId="4" xfId="0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3" fillId="0" borderId="0" xfId="0" applyFont="1" applyAlignment="1">
      <alignment horizontal="left"/>
    </xf>
    <xf numFmtId="43" fontId="3" fillId="6" borderId="27" xfId="1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30" fillId="0" borderId="18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43" fontId="31" fillId="0" borderId="3" xfId="1" applyFont="1" applyBorder="1" applyAlignment="1">
      <alignment horizontal="center"/>
    </xf>
    <xf numFmtId="43" fontId="30" fillId="0" borderId="3" xfId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9" fontId="33" fillId="2" borderId="3" xfId="9" applyFont="1" applyFill="1" applyBorder="1" applyAlignment="1">
      <alignment horizontal="center"/>
    </xf>
    <xf numFmtId="9" fontId="33" fillId="0" borderId="3" xfId="9" applyFont="1" applyBorder="1" applyAlignment="1">
      <alignment horizontal="center"/>
    </xf>
    <xf numFmtId="0" fontId="29" fillId="0" borderId="0" xfId="0" applyFont="1"/>
    <xf numFmtId="0" fontId="3" fillId="0" borderId="20" xfId="0" applyFont="1" applyBorder="1" applyAlignment="1">
      <alignment horizontal="left"/>
    </xf>
    <xf numFmtId="0" fontId="4" fillId="0" borderId="0" xfId="8"/>
    <xf numFmtId="0" fontId="3" fillId="0" borderId="0" xfId="8" applyFont="1"/>
    <xf numFmtId="43" fontId="3" fillId="0" borderId="21" xfId="1" applyNumberFormat="1" applyFont="1" applyFill="1" applyBorder="1" applyAlignment="1"/>
    <xf numFmtId="0" fontId="4" fillId="0" borderId="7" xfId="0" applyFont="1" applyBorder="1" applyAlignment="1"/>
    <xf numFmtId="43" fontId="4" fillId="0" borderId="7" xfId="1" applyFont="1" applyBorder="1" applyAlignment="1"/>
    <xf numFmtId="43" fontId="3" fillId="0" borderId="17" xfId="1" applyNumberFormat="1" applyFont="1" applyFill="1" applyBorder="1" applyAlignment="1"/>
    <xf numFmtId="43" fontId="5" fillId="0" borderId="3" xfId="3" applyFont="1" applyBorder="1" applyAlignment="1">
      <alignment horizontal="center"/>
    </xf>
    <xf numFmtId="43" fontId="5" fillId="0" borderId="7" xfId="3" applyFont="1" applyBorder="1" applyAlignment="1">
      <alignment horizontal="center"/>
    </xf>
    <xf numFmtId="0" fontId="25" fillId="0" borderId="4" xfId="8" applyFont="1" applyBorder="1" applyAlignment="1"/>
    <xf numFmtId="0" fontId="4" fillId="0" borderId="4" xfId="8" applyFont="1" applyBorder="1" applyAlignment="1"/>
    <xf numFmtId="0" fontId="4" fillId="0" borderId="4" xfId="8" applyFont="1" applyFill="1" applyBorder="1" applyAlignment="1"/>
    <xf numFmtId="0" fontId="4" fillId="0" borderId="13" xfId="8" applyFont="1" applyBorder="1" applyAlignment="1">
      <alignment horizontal="center"/>
    </xf>
    <xf numFmtId="0" fontId="14" fillId="0" borderId="4" xfId="8" applyFont="1" applyBorder="1" applyAlignment="1"/>
    <xf numFmtId="43" fontId="4" fillId="0" borderId="3" xfId="3" applyFont="1" applyBorder="1" applyAlignment="1">
      <alignment horizontal="center"/>
    </xf>
    <xf numFmtId="43" fontId="4" fillId="0" borderId="7" xfId="3" applyFont="1" applyBorder="1" applyAlignment="1">
      <alignment horizontal="center"/>
    </xf>
    <xf numFmtId="0" fontId="3" fillId="0" borderId="2" xfId="8" applyFont="1" applyBorder="1" applyAlignment="1">
      <alignment horizontal="left"/>
    </xf>
    <xf numFmtId="0" fontId="4" fillId="0" borderId="18" xfId="8" applyFont="1" applyBorder="1" applyAlignment="1">
      <alignment horizontal="left"/>
    </xf>
    <xf numFmtId="0" fontId="0" fillId="0" borderId="0" xfId="0" applyAlignment="1">
      <alignment horizontal="center"/>
    </xf>
    <xf numFmtId="0" fontId="34" fillId="0" borderId="64" xfId="0" applyFont="1" applyBorder="1" applyAlignment="1">
      <alignment horizontal="center"/>
    </xf>
    <xf numFmtId="0" fontId="34" fillId="0" borderId="64" xfId="0" applyFont="1" applyBorder="1" applyAlignment="1">
      <alignment horizontal="center" wrapText="1"/>
    </xf>
    <xf numFmtId="0" fontId="34" fillId="0" borderId="65" xfId="0" applyFont="1" applyBorder="1" applyAlignment="1">
      <alignment horizontal="center"/>
    </xf>
    <xf numFmtId="0" fontId="35" fillId="0" borderId="6" xfId="0" applyFont="1" applyBorder="1"/>
    <xf numFmtId="0" fontId="34" fillId="0" borderId="7" xfId="0" applyFont="1" applyBorder="1" applyAlignment="1">
      <alignment horizontal="center"/>
    </xf>
    <xf numFmtId="164" fontId="0" fillId="0" borderId="0" xfId="1" applyNumberFormat="1" applyFont="1"/>
    <xf numFmtId="43" fontId="4" fillId="8" borderId="4" xfId="1" applyFont="1" applyFill="1" applyBorder="1"/>
    <xf numFmtId="164" fontId="4" fillId="8" borderId="4" xfId="1" applyNumberFormat="1" applyFont="1" applyFill="1" applyBorder="1"/>
    <xf numFmtId="0" fontId="4" fillId="8" borderId="4" xfId="0" applyFont="1" applyFill="1" applyBorder="1"/>
    <xf numFmtId="0" fontId="0" fillId="0" borderId="4" xfId="0" applyBorder="1" applyAlignment="1">
      <alignment horizontal="center"/>
    </xf>
    <xf numFmtId="0" fontId="36" fillId="0" borderId="4" xfId="0" applyFont="1" applyBorder="1"/>
    <xf numFmtId="0" fontId="36" fillId="0" borderId="4" xfId="0" applyFont="1" applyBorder="1" applyAlignment="1">
      <alignment horizontal="center"/>
    </xf>
    <xf numFmtId="0" fontId="4" fillId="0" borderId="4" xfId="0" applyFont="1" applyBorder="1"/>
    <xf numFmtId="164" fontId="0" fillId="0" borderId="60" xfId="1" applyNumberFormat="1" applyFont="1" applyBorder="1"/>
    <xf numFmtId="164" fontId="4" fillId="8" borderId="60" xfId="1" applyNumberFormat="1" applyFont="1" applyFill="1" applyBorder="1"/>
    <xf numFmtId="164" fontId="0" fillId="0" borderId="66" xfId="1" applyNumberFormat="1" applyFont="1" applyBorder="1"/>
    <xf numFmtId="0" fontId="0" fillId="0" borderId="67" xfId="0" applyBorder="1"/>
    <xf numFmtId="0" fontId="36" fillId="0" borderId="68" xfId="0" applyFont="1" applyBorder="1"/>
    <xf numFmtId="0" fontId="36" fillId="0" borderId="7" xfId="0" applyFont="1" applyBorder="1" applyAlignment="1">
      <alignment horizontal="center"/>
    </xf>
    <xf numFmtId="164" fontId="0" fillId="0" borderId="27" xfId="1" applyNumberFormat="1" applyFont="1" applyBorder="1"/>
    <xf numFmtId="164" fontId="0" fillId="0" borderId="69" xfId="1" applyNumberFormat="1" applyFont="1" applyBorder="1"/>
    <xf numFmtId="0" fontId="0" fillId="9" borderId="70" xfId="0" applyFill="1" applyBorder="1"/>
    <xf numFmtId="0" fontId="0" fillId="9" borderId="71" xfId="0" applyFill="1" applyBorder="1"/>
    <xf numFmtId="0" fontId="0" fillId="9" borderId="71" xfId="0" applyFill="1" applyBorder="1" applyAlignment="1">
      <alignment horizontal="center"/>
    </xf>
    <xf numFmtId="164" fontId="4" fillId="9" borderId="71" xfId="1" applyNumberFormat="1" applyFont="1" applyFill="1" applyBorder="1"/>
    <xf numFmtId="164" fontId="4" fillId="9" borderId="72" xfId="1" applyNumberFormat="1" applyFont="1" applyFill="1" applyBorder="1"/>
    <xf numFmtId="0" fontId="34" fillId="0" borderId="3" xfId="0" applyFont="1" applyBorder="1" applyAlignment="1">
      <alignment horizontal="center"/>
    </xf>
    <xf numFmtId="164" fontId="0" fillId="0" borderId="3" xfId="1" applyNumberFormat="1" applyFont="1" applyBorder="1"/>
    <xf numFmtId="164" fontId="0" fillId="0" borderId="41" xfId="1" applyNumberFormat="1" applyFont="1" applyBorder="1"/>
    <xf numFmtId="0" fontId="0" fillId="0" borderId="68" xfId="0" applyBorder="1" applyAlignment="1">
      <alignment horizontal="center"/>
    </xf>
    <xf numFmtId="0" fontId="0" fillId="0" borderId="73" xfId="0" applyBorder="1"/>
    <xf numFmtId="0" fontId="34" fillId="0" borderId="75" xfId="0" applyFont="1" applyBorder="1"/>
    <xf numFmtId="0" fontId="34" fillId="0" borderId="4" xfId="0" applyFont="1" applyBorder="1"/>
    <xf numFmtId="0" fontId="34" fillId="0" borderId="4" xfId="0" applyFont="1" applyBorder="1" applyAlignment="1">
      <alignment horizontal="center"/>
    </xf>
    <xf numFmtId="0" fontId="34" fillId="0" borderId="3" xfId="0" applyFont="1" applyBorder="1"/>
    <xf numFmtId="0" fontId="37" fillId="0" borderId="74" xfId="0" applyFont="1" applyBorder="1"/>
    <xf numFmtId="0" fontId="34" fillId="0" borderId="74" xfId="0" applyFont="1" applyBorder="1" applyAlignment="1">
      <alignment horizontal="center"/>
    </xf>
    <xf numFmtId="9" fontId="0" fillId="0" borderId="76" xfId="9" applyFont="1" applyBorder="1"/>
    <xf numFmtId="164" fontId="0" fillId="0" borderId="77" xfId="1" applyNumberFormat="1" applyFont="1" applyBorder="1"/>
    <xf numFmtId="164" fontId="4" fillId="9" borderId="78" xfId="1" applyNumberFormat="1" applyFont="1" applyFill="1" applyBorder="1"/>
    <xf numFmtId="165" fontId="4" fillId="8" borderId="3" xfId="1" applyNumberFormat="1" applyFont="1" applyFill="1" applyBorder="1"/>
    <xf numFmtId="165" fontId="0" fillId="0" borderId="79" xfId="1" applyNumberFormat="1" applyFont="1" applyBorder="1"/>
    <xf numFmtId="0" fontId="34" fillId="0" borderId="68" xfId="0" applyFont="1" applyBorder="1"/>
    <xf numFmtId="164" fontId="28" fillId="8" borderId="39" xfId="7" applyNumberFormat="1" applyFont="1" applyFill="1" applyBorder="1"/>
    <xf numFmtId="164" fontId="28" fillId="8" borderId="40" xfId="7" applyNumberFormat="1" applyFont="1" applyFill="1" applyBorder="1"/>
    <xf numFmtId="0" fontId="3" fillId="0" borderId="5" xfId="0" applyFont="1" applyBorder="1"/>
    <xf numFmtId="0" fontId="0" fillId="2" borderId="57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59" xfId="0" applyFill="1" applyBorder="1"/>
    <xf numFmtId="0" fontId="3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right"/>
    </xf>
    <xf numFmtId="0" fontId="0" fillId="10" borderId="4" xfId="0" applyFill="1" applyBorder="1"/>
    <xf numFmtId="0" fontId="7" fillId="10" borderId="4" xfId="0" applyFont="1" applyFill="1" applyBorder="1" applyAlignment="1">
      <alignment horizontal="right"/>
    </xf>
    <xf numFmtId="0" fontId="3" fillId="0" borderId="59" xfId="0" applyFont="1" applyBorder="1"/>
    <xf numFmtId="0" fontId="0" fillId="0" borderId="38" xfId="0" applyBorder="1"/>
    <xf numFmtId="0" fontId="0" fillId="8" borderId="4" xfId="0" applyFill="1" applyBorder="1"/>
    <xf numFmtId="0" fontId="0" fillId="0" borderId="81" xfId="0" applyBorder="1"/>
    <xf numFmtId="43" fontId="3" fillId="0" borderId="82" xfId="1" applyNumberFormat="1" applyFont="1" applyBorder="1" applyAlignment="1"/>
    <xf numFmtId="43" fontId="3" fillId="0" borderId="82" xfId="0" applyNumberFormat="1" applyFont="1" applyBorder="1"/>
    <xf numFmtId="43" fontId="3" fillId="0" borderId="83" xfId="0" applyNumberFormat="1" applyFont="1" applyBorder="1"/>
    <xf numFmtId="9" fontId="0" fillId="0" borderId="84" xfId="9" applyFont="1" applyBorder="1"/>
    <xf numFmtId="165" fontId="4" fillId="10" borderId="85" xfId="1" applyNumberFormat="1" applyFont="1" applyFill="1" applyBorder="1"/>
    <xf numFmtId="165" fontId="0" fillId="0" borderId="86" xfId="1" applyNumberFormat="1" applyFont="1" applyBorder="1"/>
    <xf numFmtId="164" fontId="0" fillId="0" borderId="7" xfId="1" applyNumberFormat="1" applyFont="1" applyBorder="1"/>
    <xf numFmtId="164" fontId="4" fillId="8" borderId="27" xfId="1" applyNumberFormat="1" applyFont="1" applyFill="1" applyBorder="1"/>
    <xf numFmtId="164" fontId="0" fillId="0" borderId="85" xfId="1" applyNumberFormat="1" applyFont="1" applyBorder="1"/>
    <xf numFmtId="164" fontId="0" fillId="0" borderId="86" xfId="1" applyNumberFormat="1" applyFont="1" applyBorder="1"/>
    <xf numFmtId="9" fontId="9" fillId="0" borderId="92" xfId="9" applyFont="1" applyBorder="1" applyAlignment="1">
      <alignment vertical="top"/>
    </xf>
    <xf numFmtId="0" fontId="0" fillId="0" borderId="0" xfId="0"/>
    <xf numFmtId="0" fontId="0" fillId="0" borderId="0" xfId="0" applyBorder="1"/>
    <xf numFmtId="0" fontId="0" fillId="0" borderId="28" xfId="0" applyBorder="1"/>
    <xf numFmtId="0" fontId="2" fillId="0" borderId="4" xfId="0" applyFont="1" applyBorder="1" applyAlignment="1"/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35" fillId="0" borderId="44" xfId="0" applyFont="1" applyBorder="1"/>
    <xf numFmtId="0" fontId="0" fillId="0" borderId="0" xfId="0"/>
    <xf numFmtId="164" fontId="0" fillId="0" borderId="4" xfId="1" applyNumberFormat="1" applyFont="1" applyBorder="1"/>
    <xf numFmtId="164" fontId="0" fillId="0" borderId="0" xfId="1" applyNumberFormat="1" applyFont="1"/>
    <xf numFmtId="164" fontId="0" fillId="0" borderId="93" xfId="1" applyNumberFormat="1" applyFont="1" applyBorder="1"/>
    <xf numFmtId="0" fontId="0" fillId="9" borderId="94" xfId="0" applyFill="1" applyBorder="1"/>
    <xf numFmtId="0" fontId="0" fillId="9" borderId="95" xfId="0" applyFill="1" applyBorder="1"/>
    <xf numFmtId="164" fontId="0" fillId="9" borderId="95" xfId="1" applyNumberFormat="1" applyFont="1" applyFill="1" applyBorder="1"/>
    <xf numFmtId="164" fontId="0" fillId="9" borderId="96" xfId="1" applyNumberFormat="1" applyFont="1" applyFill="1" applyBorder="1"/>
    <xf numFmtId="0" fontId="1" fillId="0" borderId="97" xfId="0" applyFont="1" applyBorder="1"/>
    <xf numFmtId="0" fontId="3" fillId="0" borderId="98" xfId="0" applyFont="1" applyBorder="1"/>
    <xf numFmtId="0" fontId="0" fillId="0" borderId="75" xfId="0" applyBorder="1" applyAlignment="1">
      <alignment horizontal="center"/>
    </xf>
    <xf numFmtId="164" fontId="0" fillId="0" borderId="75" xfId="1" applyNumberFormat="1" applyFont="1" applyBorder="1"/>
    <xf numFmtId="164" fontId="0" fillId="0" borderId="99" xfId="1" applyNumberFormat="1" applyFont="1" applyBorder="1"/>
    <xf numFmtId="0" fontId="1" fillId="0" borderId="43" xfId="0" applyFont="1" applyBorder="1"/>
    <xf numFmtId="0" fontId="1" fillId="0" borderId="100" xfId="0" applyFont="1" applyBorder="1"/>
    <xf numFmtId="0" fontId="3" fillId="0" borderId="101" xfId="0" applyFont="1" applyBorder="1"/>
    <xf numFmtId="164" fontId="0" fillId="0" borderId="68" xfId="1" applyNumberFormat="1" applyFont="1" applyBorder="1"/>
    <xf numFmtId="164" fontId="0" fillId="0" borderId="102" xfId="1" applyNumberFormat="1" applyFont="1" applyBorder="1"/>
    <xf numFmtId="0" fontId="0" fillId="9" borderId="103" xfId="0" applyFill="1" applyBorder="1"/>
    <xf numFmtId="0" fontId="0" fillId="9" borderId="78" xfId="0" applyFill="1" applyBorder="1"/>
    <xf numFmtId="0" fontId="0" fillId="9" borderId="78" xfId="0" applyFill="1" applyBorder="1" applyAlignment="1">
      <alignment horizontal="center"/>
    </xf>
    <xf numFmtId="164" fontId="2" fillId="9" borderId="78" xfId="1" applyNumberFormat="1" applyFont="1" applyFill="1" applyBorder="1"/>
    <xf numFmtId="164" fontId="2" fillId="9" borderId="77" xfId="1" applyNumberFormat="1" applyFont="1" applyFill="1" applyBorder="1"/>
    <xf numFmtId="0" fontId="0" fillId="9" borderId="104" xfId="0" applyFill="1" applyBorder="1"/>
    <xf numFmtId="164" fontId="2" fillId="9" borderId="39" xfId="1" applyNumberFormat="1" applyFont="1" applyFill="1" applyBorder="1"/>
    <xf numFmtId="164" fontId="2" fillId="9" borderId="40" xfId="1" applyNumberFormat="1" applyFont="1" applyFill="1" applyBorder="1"/>
    <xf numFmtId="0" fontId="39" fillId="0" borderId="0" xfId="0" applyFont="1" applyAlignment="1">
      <alignment vertical="center"/>
    </xf>
    <xf numFmtId="0" fontId="2" fillId="0" borderId="4" xfId="8" applyFont="1" applyBorder="1" applyAlignment="1"/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0" xfId="18" applyFont="1"/>
    <xf numFmtId="0" fontId="38" fillId="0" borderId="0" xfId="18" applyFont="1" applyAlignment="1">
      <alignment vertical="center"/>
    </xf>
    <xf numFmtId="164" fontId="8" fillId="2" borderId="4" xfId="1" applyNumberFormat="1" applyFont="1" applyFill="1" applyBorder="1"/>
    <xf numFmtId="164" fontId="8" fillId="0" borderId="4" xfId="1" applyNumberFormat="1" applyFont="1" applyBorder="1"/>
    <xf numFmtId="164" fontId="10" fillId="0" borderId="4" xfId="1" applyNumberFormat="1" applyFont="1" applyBorder="1"/>
    <xf numFmtId="164" fontId="8" fillId="0" borderId="49" xfId="1" applyNumberFormat="1" applyFont="1" applyBorder="1"/>
    <xf numFmtId="164" fontId="10" fillId="0" borderId="49" xfId="1" applyNumberFormat="1" applyFont="1" applyBorder="1"/>
    <xf numFmtId="164" fontId="8" fillId="2" borderId="3" xfId="1" applyNumberFormat="1" applyFont="1" applyFill="1" applyBorder="1"/>
    <xf numFmtId="164" fontId="0" fillId="0" borderId="55" xfId="1" applyNumberFormat="1" applyFont="1" applyBorder="1"/>
    <xf numFmtId="164" fontId="0" fillId="0" borderId="55" xfId="1" applyNumberFormat="1" applyFont="1" applyBorder="1" applyAlignment="1">
      <alignment horizontal="center"/>
    </xf>
    <xf numFmtId="164" fontId="8" fillId="0" borderId="36" xfId="1" applyNumberFormat="1" applyFont="1" applyBorder="1"/>
    <xf numFmtId="43" fontId="10" fillId="0" borderId="4" xfId="1" applyNumberFormat="1" applyFont="1" applyBorder="1"/>
    <xf numFmtId="43" fontId="8" fillId="0" borderId="36" xfId="1" applyNumberFormat="1" applyFont="1" applyBorder="1"/>
    <xf numFmtId="43" fontId="4" fillId="0" borderId="3" xfId="1" applyFont="1" applyBorder="1" applyAlignment="1">
      <alignment horizontal="center" wrapText="1"/>
    </xf>
    <xf numFmtId="164" fontId="0" fillId="9" borderId="75" xfId="1" applyNumberFormat="1" applyFont="1" applyFill="1" applyBorder="1"/>
    <xf numFmtId="164" fontId="0" fillId="9" borderId="4" xfId="1" applyNumberFormat="1" applyFont="1" applyFill="1" applyBorder="1"/>
    <xf numFmtId="164" fontId="0" fillId="9" borderId="68" xfId="1" applyNumberFormat="1" applyFont="1" applyFill="1" applyBorder="1"/>
    <xf numFmtId="164" fontId="2" fillId="9" borderId="4" xfId="1" applyNumberFormat="1" applyFont="1" applyFill="1" applyBorder="1"/>
    <xf numFmtId="165" fontId="0" fillId="9" borderId="85" xfId="1" applyNumberFormat="1" applyFont="1" applyFill="1" applyBorder="1"/>
    <xf numFmtId="164" fontId="0" fillId="9" borderId="3" xfId="1" applyNumberFormat="1" applyFont="1" applyFill="1" applyBorder="1"/>
    <xf numFmtId="0" fontId="3" fillId="0" borderId="0" xfId="0" applyFont="1" applyBorder="1"/>
    <xf numFmtId="0" fontId="0" fillId="0" borderId="0" xfId="0"/>
    <xf numFmtId="0" fontId="3" fillId="0" borderId="0" xfId="0" applyFont="1"/>
    <xf numFmtId="0" fontId="7" fillId="0" borderId="0" xfId="27" applyFont="1"/>
    <xf numFmtId="0" fontId="3" fillId="0" borderId="4" xfId="0" applyFont="1" applyFill="1" applyBorder="1" applyAlignment="1"/>
    <xf numFmtId="0" fontId="0" fillId="7" borderId="3" xfId="0" applyFill="1" applyBorder="1"/>
    <xf numFmtId="0" fontId="2" fillId="0" borderId="22" xfId="0" applyFont="1" applyBorder="1"/>
    <xf numFmtId="164" fontId="0" fillId="0" borderId="23" xfId="1" applyNumberFormat="1" applyFont="1" applyBorder="1"/>
    <xf numFmtId="0" fontId="0" fillId="7" borderId="45" xfId="0" applyFill="1" applyBorder="1"/>
    <xf numFmtId="0" fontId="0" fillId="0" borderId="113" xfId="0" applyBorder="1" applyAlignment="1">
      <alignment horizontal="center"/>
    </xf>
    <xf numFmtId="0" fontId="3" fillId="0" borderId="10" xfId="0" applyFont="1" applyBorder="1" applyAlignment="1">
      <alignment wrapText="1"/>
    </xf>
    <xf numFmtId="0" fontId="8" fillId="0" borderId="105" xfId="0" applyFont="1" applyBorder="1"/>
    <xf numFmtId="164" fontId="0" fillId="0" borderId="107" xfId="1" applyNumberFormat="1" applyFont="1" applyBorder="1"/>
    <xf numFmtId="164" fontId="0" fillId="0" borderId="106" xfId="1" applyNumberFormat="1" applyFont="1" applyBorder="1"/>
    <xf numFmtId="164" fontId="10" fillId="0" borderId="60" xfId="1" applyNumberFormat="1" applyFont="1" applyBorder="1"/>
    <xf numFmtId="164" fontId="0" fillId="0" borderId="82" xfId="1" applyNumberFormat="1" applyFont="1" applyBorder="1"/>
    <xf numFmtId="164" fontId="26" fillId="7" borderId="63" xfId="1" applyNumberFormat="1" applyFont="1" applyFill="1" applyBorder="1"/>
    <xf numFmtId="164" fontId="0" fillId="0" borderId="19" xfId="1" applyNumberFormat="1" applyFont="1" applyBorder="1"/>
    <xf numFmtId="0" fontId="0" fillId="0" borderId="111" xfId="0" applyBorder="1"/>
    <xf numFmtId="164" fontId="0" fillId="0" borderId="112" xfId="1" applyNumberFormat="1" applyFont="1" applyBorder="1" applyAlignment="1">
      <alignment horizontal="center"/>
    </xf>
    <xf numFmtId="4" fontId="9" fillId="0" borderId="61" xfId="0" applyNumberFormat="1" applyFont="1" applyBorder="1" applyAlignment="1"/>
    <xf numFmtId="164" fontId="0" fillId="0" borderId="63" xfId="1" applyNumberFormat="1" applyFont="1" applyBorder="1"/>
    <xf numFmtId="9" fontId="9" fillId="0" borderId="0" xfId="9" applyFont="1" applyBorder="1" applyAlignment="1">
      <alignment vertical="top"/>
    </xf>
    <xf numFmtId="9" fontId="9" fillId="0" borderId="87" xfId="9" applyFont="1" applyBorder="1" applyAlignment="1">
      <alignment vertical="top"/>
    </xf>
    <xf numFmtId="164" fontId="0" fillId="0" borderId="110" xfId="1" applyNumberFormat="1" applyFont="1" applyBorder="1"/>
    <xf numFmtId="164" fontId="26" fillId="7" borderId="19" xfId="1" applyNumberFormat="1" applyFont="1" applyFill="1" applyBorder="1"/>
    <xf numFmtId="164" fontId="26" fillId="7" borderId="3" xfId="1" applyNumberFormat="1" applyFont="1" applyFill="1" applyBorder="1"/>
    <xf numFmtId="164" fontId="0" fillId="0" borderId="112" xfId="1" applyNumberFormat="1" applyFont="1" applyBorder="1"/>
    <xf numFmtId="0" fontId="0" fillId="7" borderId="19" xfId="0" applyFill="1" applyBorder="1"/>
    <xf numFmtId="164" fontId="10" fillId="0" borderId="0" xfId="1" applyNumberFormat="1" applyFont="1" applyBorder="1"/>
    <xf numFmtId="164" fontId="0" fillId="0" borderId="108" xfId="1" applyNumberFormat="1" applyFont="1" applyBorder="1"/>
    <xf numFmtId="164" fontId="0" fillId="0" borderId="109" xfId="1" applyNumberFormat="1" applyFont="1" applyBorder="1"/>
    <xf numFmtId="0" fontId="0" fillId="7" borderId="63" xfId="0" applyFill="1" applyBorder="1"/>
    <xf numFmtId="164" fontId="26" fillId="7" borderId="106" xfId="1" applyNumberFormat="1" applyFont="1" applyFill="1" applyBorder="1"/>
    <xf numFmtId="164" fontId="0" fillId="0" borderId="83" xfId="1" applyNumberFormat="1" applyFont="1" applyBorder="1"/>
    <xf numFmtId="0" fontId="8" fillId="0" borderId="11" xfId="0" applyFont="1" applyBorder="1"/>
    <xf numFmtId="0" fontId="0" fillId="7" borderId="38" xfId="0" applyFill="1" applyBorder="1"/>
    <xf numFmtId="9" fontId="13" fillId="0" borderId="3" xfId="9" applyFont="1" applyBorder="1" applyAlignment="1">
      <alignment horizontal="center"/>
    </xf>
    <xf numFmtId="9" fontId="13" fillId="2" borderId="3" xfId="9" applyFont="1" applyFill="1" applyBorder="1" applyAlignment="1">
      <alignment horizontal="center"/>
    </xf>
    <xf numFmtId="164" fontId="8" fillId="2" borderId="4" xfId="1" applyNumberFormat="1" applyFont="1" applyFill="1" applyBorder="1"/>
    <xf numFmtId="164" fontId="8" fillId="0" borderId="4" xfId="1" applyNumberFormat="1" applyFont="1" applyBorder="1"/>
    <xf numFmtId="164" fontId="8" fillId="0" borderId="60" xfId="1" applyNumberFormat="1" applyFont="1" applyBorder="1"/>
    <xf numFmtId="164" fontId="8" fillId="0" borderId="0" xfId="1" applyNumberFormat="1" applyFont="1" applyBorder="1"/>
    <xf numFmtId="0" fontId="8" fillId="0" borderId="78" xfId="0" applyFont="1" applyBorder="1" applyAlignment="1">
      <alignment wrapText="1"/>
    </xf>
    <xf numFmtId="0" fontId="8" fillId="0" borderId="78" xfId="0" applyFont="1" applyBorder="1"/>
    <xf numFmtId="9" fontId="9" fillId="0" borderId="78" xfId="9" applyFont="1" applyBorder="1" applyAlignment="1">
      <alignment vertical="top"/>
    </xf>
    <xf numFmtId="0" fontId="3" fillId="0" borderId="3" xfId="0" applyFont="1" applyBorder="1" applyAlignment="1">
      <alignment horizontal="center" wrapText="1"/>
    </xf>
    <xf numFmtId="0" fontId="11" fillId="0" borderId="0" xfId="0" applyFont="1" applyBorder="1"/>
    <xf numFmtId="0" fontId="4" fillId="0" borderId="0" xfId="0" applyFont="1" applyBorder="1"/>
    <xf numFmtId="164" fontId="4" fillId="0" borderId="14" xfId="1" applyNumberFormat="1" applyFont="1" applyBorder="1" applyAlignment="1"/>
    <xf numFmtId="164" fontId="0" fillId="7" borderId="14" xfId="1" applyNumberFormat="1" applyFont="1" applyFill="1" applyBorder="1"/>
    <xf numFmtId="0" fontId="0" fillId="2" borderId="2" xfId="0" applyFill="1" applyBorder="1"/>
    <xf numFmtId="164" fontId="4" fillId="7" borderId="4" xfId="1" applyNumberFormat="1" applyFont="1" applyFill="1" applyBorder="1" applyAlignment="1"/>
    <xf numFmtId="0" fontId="0" fillId="2" borderId="114" xfId="0" applyFill="1" applyBorder="1"/>
    <xf numFmtId="0" fontId="0" fillId="2" borderId="80" xfId="0" applyFill="1" applyBorder="1"/>
    <xf numFmtId="0" fontId="0" fillId="0" borderId="3" xfId="0" applyBorder="1"/>
    <xf numFmtId="0" fontId="0" fillId="7" borderId="7" xfId="0" applyFill="1" applyBorder="1"/>
    <xf numFmtId="0" fontId="0" fillId="0" borderId="114" xfId="0" applyBorder="1"/>
    <xf numFmtId="0" fontId="0" fillId="2" borderId="115" xfId="0" applyFill="1" applyBorder="1"/>
    <xf numFmtId="0" fontId="0" fillId="2" borderId="38" xfId="0" applyFill="1" applyBorder="1"/>
    <xf numFmtId="164" fontId="4" fillId="7" borderId="59" xfId="1" applyNumberFormat="1" applyFont="1" applyFill="1" applyBorder="1" applyAlignment="1"/>
    <xf numFmtId="0" fontId="2" fillId="0" borderId="4" xfId="27" applyFont="1" applyBorder="1" applyAlignment="1"/>
    <xf numFmtId="0" fontId="3" fillId="0" borderId="4" xfId="27" applyFont="1" applyBorder="1" applyAlignment="1"/>
    <xf numFmtId="0" fontId="7" fillId="10" borderId="59" xfId="27" applyFont="1" applyFill="1" applyBorder="1" applyAlignment="1">
      <alignment horizontal="left"/>
    </xf>
    <xf numFmtId="0" fontId="7" fillId="10" borderId="5" xfId="27" applyFont="1" applyFill="1" applyBorder="1" applyAlignment="1">
      <alignment horizontal="left"/>
    </xf>
    <xf numFmtId="0" fontId="7" fillId="10" borderId="6" xfId="27" applyFont="1" applyFill="1" applyBorder="1" applyAlignment="1">
      <alignment horizontal="left"/>
    </xf>
    <xf numFmtId="0" fontId="7" fillId="10" borderId="59" xfId="27" applyFont="1" applyFill="1" applyBorder="1" applyAlignment="1">
      <alignment horizontal="right"/>
    </xf>
    <xf numFmtId="0" fontId="7" fillId="10" borderId="5" xfId="27" applyFont="1" applyFill="1" applyBorder="1" applyAlignment="1">
      <alignment horizontal="right"/>
    </xf>
    <xf numFmtId="0" fontId="2" fillId="0" borderId="0" xfId="27" applyAlignment="1">
      <alignment horizontal="center"/>
    </xf>
    <xf numFmtId="164" fontId="2" fillId="0" borderId="0" xfId="1" applyNumberFormat="1" applyFont="1"/>
    <xf numFmtId="164" fontId="29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8" applyFont="1"/>
    <xf numFmtId="49" fontId="2" fillId="0" borderId="0" xfId="87" applyNumberFormat="1" applyFont="1"/>
    <xf numFmtId="0" fontId="38" fillId="0" borderId="0" xfId="87" applyFont="1" applyAlignment="1">
      <alignment vertical="center"/>
    </xf>
    <xf numFmtId="0" fontId="5" fillId="11" borderId="3" xfId="0" applyFont="1" applyFill="1" applyBorder="1" applyAlignment="1">
      <alignment horizontal="center" wrapText="1"/>
    </xf>
    <xf numFmtId="0" fontId="44" fillId="0" borderId="4" xfId="0" applyFont="1" applyBorder="1" applyAlignment="1"/>
    <xf numFmtId="0" fontId="0" fillId="0" borderId="116" xfId="0" applyBorder="1"/>
    <xf numFmtId="0" fontId="3" fillId="0" borderId="87" xfId="0" applyFont="1" applyBorder="1" applyAlignment="1">
      <alignment horizontal="center"/>
    </xf>
    <xf numFmtId="164" fontId="4" fillId="12" borderId="4" xfId="1" applyNumberFormat="1" applyFont="1" applyFill="1" applyBorder="1" applyAlignment="1"/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3" borderId="119" xfId="0" applyFont="1" applyFill="1" applyBorder="1" applyAlignment="1">
      <alignment horizontal="center"/>
    </xf>
    <xf numFmtId="0" fontId="5" fillId="5" borderId="117" xfId="0" applyFont="1" applyFill="1" applyBorder="1" applyAlignment="1">
      <alignment horizontal="center" wrapText="1"/>
    </xf>
    <xf numFmtId="43" fontId="5" fillId="6" borderId="117" xfId="1" applyFont="1" applyFill="1" applyBorder="1" applyAlignment="1">
      <alignment horizontal="center" wrapText="1"/>
    </xf>
    <xf numFmtId="0" fontId="3" fillId="0" borderId="88" xfId="0" applyFont="1" applyBorder="1" applyAlignment="1">
      <alignment horizontal="center" wrapText="1"/>
    </xf>
    <xf numFmtId="0" fontId="0" fillId="0" borderId="21" xfId="0" applyBorder="1"/>
    <xf numFmtId="164" fontId="26" fillId="7" borderId="88" xfId="1" applyNumberFormat="1" applyFont="1" applyFill="1" applyBorder="1"/>
    <xf numFmtId="0" fontId="3" fillId="0" borderId="13" xfId="0" applyFont="1" applyBorder="1"/>
    <xf numFmtId="164" fontId="0" fillId="0" borderId="21" xfId="1" applyNumberFormat="1" applyFont="1" applyBorder="1"/>
    <xf numFmtId="164" fontId="0" fillId="0" borderId="120" xfId="1" applyNumberFormat="1" applyFont="1" applyBorder="1"/>
    <xf numFmtId="0" fontId="3" fillId="0" borderId="121" xfId="0" applyFont="1" applyBorder="1"/>
    <xf numFmtId="164" fontId="0" fillId="0" borderId="88" xfId="1" applyNumberFormat="1" applyFont="1" applyBorder="1"/>
    <xf numFmtId="0" fontId="3" fillId="0" borderId="20" xfId="0" applyFont="1" applyBorder="1"/>
    <xf numFmtId="0" fontId="3" fillId="7" borderId="20" xfId="0" applyFont="1" applyFill="1" applyBorder="1"/>
    <xf numFmtId="164" fontId="21" fillId="7" borderId="88" xfId="1" applyNumberFormat="1" applyFont="1" applyFill="1" applyBorder="1"/>
    <xf numFmtId="0" fontId="2" fillId="2" borderId="0" xfId="0" applyFont="1" applyFill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20" xfId="27" applyFont="1" applyBorder="1" applyAlignment="1">
      <alignment horizontal="right"/>
    </xf>
    <xf numFmtId="0" fontId="3" fillId="0" borderId="5" xfId="27" applyFont="1" applyBorder="1" applyAlignment="1">
      <alignment horizontal="right"/>
    </xf>
    <xf numFmtId="0" fontId="3" fillId="0" borderId="6" xfId="27" applyFont="1" applyBorder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8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87" xfId="0" applyFont="1" applyFill="1" applyBorder="1" applyAlignment="1">
      <alignment horizontal="center"/>
    </xf>
    <xf numFmtId="43" fontId="7" fillId="5" borderId="29" xfId="1" applyFont="1" applyFill="1" applyBorder="1" applyAlignment="1">
      <alignment horizontal="center" wrapText="1"/>
    </xf>
    <xf numFmtId="43" fontId="7" fillId="5" borderId="30" xfId="1" applyFont="1" applyFill="1" applyBorder="1" applyAlignment="1">
      <alignment horizontal="center" wrapText="1"/>
    </xf>
    <xf numFmtId="43" fontId="7" fillId="5" borderId="87" xfId="1" applyFont="1" applyFill="1" applyBorder="1" applyAlignment="1">
      <alignment horizontal="center" wrapText="1"/>
    </xf>
    <xf numFmtId="43" fontId="7" fillId="6" borderId="29" xfId="1" applyFont="1" applyFill="1" applyBorder="1" applyAlignment="1">
      <alignment horizontal="center"/>
    </xf>
    <xf numFmtId="43" fontId="7" fillId="6" borderId="30" xfId="1" applyFont="1" applyFill="1" applyBorder="1" applyAlignment="1">
      <alignment horizontal="center"/>
    </xf>
    <xf numFmtId="43" fontId="7" fillId="6" borderId="87" xfId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3" fillId="0" borderId="59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/>
    </xf>
    <xf numFmtId="0" fontId="34" fillId="0" borderId="9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22" xfId="0" applyFont="1" applyBorder="1" applyAlignment="1">
      <alignment horizontal="center"/>
    </xf>
    <xf numFmtId="43" fontId="10" fillId="0" borderId="60" xfId="1" applyFont="1" applyBorder="1"/>
    <xf numFmtId="43" fontId="10" fillId="0" borderId="123" xfId="1" applyFont="1" applyBorder="1"/>
    <xf numFmtId="43" fontId="10" fillId="0" borderId="124" xfId="1" applyFont="1" applyBorder="1"/>
    <xf numFmtId="43" fontId="10" fillId="0" borderId="61" xfId="1" applyFont="1" applyBorder="1"/>
    <xf numFmtId="43" fontId="10" fillId="0" borderId="125" xfId="1" applyFont="1" applyBorder="1"/>
  </cellXfs>
  <cellStyles count="90">
    <cellStyle name="Comma" xfId="1" builtinId="3"/>
    <cellStyle name="Comma 2" xfId="2" xr:uid="{00000000-0005-0000-0000-000001000000}"/>
    <cellStyle name="Comma 2 2" xfId="3" xr:uid="{00000000-0005-0000-0000-000002000000}"/>
    <cellStyle name="Comma 2 2 2" xfId="21" xr:uid="{00000000-0005-0000-0000-000003000000}"/>
    <cellStyle name="Comma 2 2 3" xfId="64" xr:uid="{00000000-0005-0000-0000-000004000000}"/>
    <cellStyle name="Comma 2 2 4" xfId="40" xr:uid="{00000000-0005-0000-0000-000005000000}"/>
    <cellStyle name="Comma 2 3" xfId="16" xr:uid="{00000000-0005-0000-0000-000006000000}"/>
    <cellStyle name="Comma 2 3 2" xfId="85" xr:uid="{00000000-0005-0000-0000-000007000000}"/>
    <cellStyle name="Comma 2 3 3" xfId="65" xr:uid="{00000000-0005-0000-0000-000008000000}"/>
    <cellStyle name="Comma 2 3 4" xfId="41" xr:uid="{00000000-0005-0000-0000-000009000000}"/>
    <cellStyle name="Comma 2 4" xfId="20" xr:uid="{00000000-0005-0000-0000-00000A000000}"/>
    <cellStyle name="Comma 2 4 2" xfId="82" xr:uid="{00000000-0005-0000-0000-00000B000000}"/>
    <cellStyle name="Comma 2 4 3" xfId="42" xr:uid="{00000000-0005-0000-0000-00000C000000}"/>
    <cellStyle name="Comma 2 5" xfId="61" xr:uid="{00000000-0005-0000-0000-00000D000000}"/>
    <cellStyle name="Comma 2 6" xfId="39" xr:uid="{00000000-0005-0000-0000-00000E000000}"/>
    <cellStyle name="Comma 3" xfId="4" xr:uid="{00000000-0005-0000-0000-00000F000000}"/>
    <cellStyle name="Comma 3 2" xfId="5" xr:uid="{00000000-0005-0000-0000-000010000000}"/>
    <cellStyle name="Comma 3 2 2" xfId="23" xr:uid="{00000000-0005-0000-0000-000011000000}"/>
    <cellStyle name="Comma 3 2 3" xfId="67" xr:uid="{00000000-0005-0000-0000-000012000000}"/>
    <cellStyle name="Comma 3 2 4" xfId="44" xr:uid="{00000000-0005-0000-0000-000013000000}"/>
    <cellStyle name="Comma 3 3" xfId="22" xr:uid="{00000000-0005-0000-0000-000014000000}"/>
    <cellStyle name="Comma 3 4" xfId="66" xr:uid="{00000000-0005-0000-0000-000015000000}"/>
    <cellStyle name="Comma 3 5" xfId="43" xr:uid="{00000000-0005-0000-0000-000016000000}"/>
    <cellStyle name="Comma 4" xfId="6" xr:uid="{00000000-0005-0000-0000-000017000000}"/>
    <cellStyle name="Comma 4 2" xfId="25" xr:uid="{00000000-0005-0000-0000-000018000000}"/>
    <cellStyle name="Comma 4 2 2" xfId="35" xr:uid="{00000000-0005-0000-0000-000019000000}"/>
    <cellStyle name="Comma 4 2 3" xfId="69" xr:uid="{00000000-0005-0000-0000-00001A000000}"/>
    <cellStyle name="Comma 4 2 4" xfId="46" xr:uid="{00000000-0005-0000-0000-00001B000000}"/>
    <cellStyle name="Comma 4 3" xfId="24" xr:uid="{00000000-0005-0000-0000-00001C000000}"/>
    <cellStyle name="Comma 4 4" xfId="68" xr:uid="{00000000-0005-0000-0000-00001D000000}"/>
    <cellStyle name="Comma 4 5" xfId="45" xr:uid="{00000000-0005-0000-0000-00001E000000}"/>
    <cellStyle name="Comma 5" xfId="7" xr:uid="{00000000-0005-0000-0000-00001F000000}"/>
    <cellStyle name="Comma 5 2" xfId="26" xr:uid="{00000000-0005-0000-0000-000020000000}"/>
    <cellStyle name="Comma 5 3" xfId="70" xr:uid="{00000000-0005-0000-0000-000021000000}"/>
    <cellStyle name="Comma 5 4" xfId="47" xr:uid="{00000000-0005-0000-0000-000022000000}"/>
    <cellStyle name="Comma 6" xfId="37" xr:uid="{00000000-0005-0000-0000-000023000000}"/>
    <cellStyle name="Comma 6 2" xfId="71" xr:uid="{00000000-0005-0000-0000-000024000000}"/>
    <cellStyle name="Comma 6 3" xfId="48" xr:uid="{00000000-0005-0000-0000-000025000000}"/>
    <cellStyle name="Comma 6 4" xfId="88" xr:uid="{00000000-0005-0000-0000-000026000000}"/>
    <cellStyle name="Normal" xfId="0" builtinId="0"/>
    <cellStyle name="Normal 2" xfId="8" xr:uid="{00000000-0005-0000-0000-000028000000}"/>
    <cellStyle name="Normal 2 2" xfId="27" xr:uid="{00000000-0005-0000-0000-000029000000}"/>
    <cellStyle name="Normal 2 3" xfId="72" xr:uid="{00000000-0005-0000-0000-00002A000000}"/>
    <cellStyle name="Normal 2 4" xfId="49" xr:uid="{00000000-0005-0000-0000-00002B000000}"/>
    <cellStyle name="Normal 3" xfId="18" xr:uid="{00000000-0005-0000-0000-00002C000000}"/>
    <cellStyle name="Normal 3 2" xfId="87" xr:uid="{00000000-0005-0000-0000-00002D000000}"/>
    <cellStyle name="Normal 3 3" xfId="73" xr:uid="{00000000-0005-0000-0000-00002E000000}"/>
    <cellStyle name="Normal 3 4" xfId="50" xr:uid="{00000000-0005-0000-0000-00002F000000}"/>
    <cellStyle name="Normal 4" xfId="19" xr:uid="{00000000-0005-0000-0000-000030000000}"/>
    <cellStyle name="Normal 5" xfId="84" xr:uid="{00000000-0005-0000-0000-000031000000}"/>
    <cellStyle name="Normal 6" xfId="63" xr:uid="{00000000-0005-0000-0000-000032000000}"/>
    <cellStyle name="Percent" xfId="9" builtinId="5"/>
    <cellStyle name="Percent 2" xfId="10" xr:uid="{00000000-0005-0000-0000-000034000000}"/>
    <cellStyle name="Percent 2 2" xfId="11" xr:uid="{00000000-0005-0000-0000-000035000000}"/>
    <cellStyle name="Percent 2 2 2" xfId="29" xr:uid="{00000000-0005-0000-0000-000036000000}"/>
    <cellStyle name="Percent 2 2 3" xfId="74" xr:uid="{00000000-0005-0000-0000-000037000000}"/>
    <cellStyle name="Percent 2 2 4" xfId="52" xr:uid="{00000000-0005-0000-0000-000038000000}"/>
    <cellStyle name="Percent 2 3" xfId="17" xr:uid="{00000000-0005-0000-0000-000039000000}"/>
    <cellStyle name="Percent 2 3 2" xfId="86" xr:uid="{00000000-0005-0000-0000-00003A000000}"/>
    <cellStyle name="Percent 2 3 3" xfId="75" xr:uid="{00000000-0005-0000-0000-00003B000000}"/>
    <cellStyle name="Percent 2 3 4" xfId="53" xr:uid="{00000000-0005-0000-0000-00003C000000}"/>
    <cellStyle name="Percent 2 4" xfId="28" xr:uid="{00000000-0005-0000-0000-00003D000000}"/>
    <cellStyle name="Percent 2 4 2" xfId="83" xr:uid="{00000000-0005-0000-0000-00003E000000}"/>
    <cellStyle name="Percent 2 4 3" xfId="54" xr:uid="{00000000-0005-0000-0000-00003F000000}"/>
    <cellStyle name="Percent 2 5" xfId="62" xr:uid="{00000000-0005-0000-0000-000040000000}"/>
    <cellStyle name="Percent 2 6" xfId="51" xr:uid="{00000000-0005-0000-0000-000041000000}"/>
    <cellStyle name="Percent 3" xfId="12" xr:uid="{00000000-0005-0000-0000-000042000000}"/>
    <cellStyle name="Percent 3 2" xfId="13" xr:uid="{00000000-0005-0000-0000-000043000000}"/>
    <cellStyle name="Percent 3 2 2" xfId="31" xr:uid="{00000000-0005-0000-0000-000044000000}"/>
    <cellStyle name="Percent 3 2 3" xfId="77" xr:uid="{00000000-0005-0000-0000-000045000000}"/>
    <cellStyle name="Percent 3 2 4" xfId="56" xr:uid="{00000000-0005-0000-0000-000046000000}"/>
    <cellStyle name="Percent 3 3" xfId="30" xr:uid="{00000000-0005-0000-0000-000047000000}"/>
    <cellStyle name="Percent 3 4" xfId="76" xr:uid="{00000000-0005-0000-0000-000048000000}"/>
    <cellStyle name="Percent 3 5" xfId="55" xr:uid="{00000000-0005-0000-0000-000049000000}"/>
    <cellStyle name="Percent 4" xfId="14" xr:uid="{00000000-0005-0000-0000-00004A000000}"/>
    <cellStyle name="Percent 4 2" xfId="33" xr:uid="{00000000-0005-0000-0000-00004B000000}"/>
    <cellStyle name="Percent 4 2 2" xfId="36" xr:uid="{00000000-0005-0000-0000-00004C000000}"/>
    <cellStyle name="Percent 4 2 3" xfId="79" xr:uid="{00000000-0005-0000-0000-00004D000000}"/>
    <cellStyle name="Percent 4 2 4" xfId="58" xr:uid="{00000000-0005-0000-0000-00004E000000}"/>
    <cellStyle name="Percent 4 3" xfId="32" xr:uid="{00000000-0005-0000-0000-00004F000000}"/>
    <cellStyle name="Percent 4 4" xfId="78" xr:uid="{00000000-0005-0000-0000-000050000000}"/>
    <cellStyle name="Percent 4 5" xfId="57" xr:uid="{00000000-0005-0000-0000-000051000000}"/>
    <cellStyle name="Percent 5" xfId="15" xr:uid="{00000000-0005-0000-0000-000052000000}"/>
    <cellStyle name="Percent 5 2" xfId="34" xr:uid="{00000000-0005-0000-0000-000053000000}"/>
    <cellStyle name="Percent 5 3" xfId="80" xr:uid="{00000000-0005-0000-0000-000054000000}"/>
    <cellStyle name="Percent 5 4" xfId="59" xr:uid="{00000000-0005-0000-0000-000055000000}"/>
    <cellStyle name="Percent 6" xfId="38" xr:uid="{00000000-0005-0000-0000-000056000000}"/>
    <cellStyle name="Percent 6 2" xfId="81" xr:uid="{00000000-0005-0000-0000-000057000000}"/>
    <cellStyle name="Percent 6 3" xfId="60" xr:uid="{00000000-0005-0000-0000-000058000000}"/>
    <cellStyle name="Percent 6 4" xfId="89" xr:uid="{00000000-0005-0000-0000-000059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workbookViewId="0"/>
  </sheetViews>
  <sheetFormatPr defaultRowHeight="12.75" x14ac:dyDescent="0.2"/>
  <cols>
    <col min="1" max="1" width="4" customWidth="1"/>
    <col min="2" max="2" width="10.140625" customWidth="1"/>
    <col min="6" max="6" width="31.140625" customWidth="1"/>
    <col min="7" max="7" width="10.7109375" customWidth="1"/>
    <col min="8" max="8" width="9" customWidth="1"/>
    <col min="9" max="9" width="6.7109375" customWidth="1"/>
    <col min="11" max="11" width="10.85546875" customWidth="1"/>
    <col min="16" max="16" width="39.85546875" customWidth="1"/>
  </cols>
  <sheetData>
    <row r="1" spans="1:13" ht="18" x14ac:dyDescent="0.25">
      <c r="A1" s="105" t="s">
        <v>82</v>
      </c>
      <c r="B1" s="92"/>
      <c r="C1" s="92"/>
      <c r="D1" s="92"/>
      <c r="E1" s="92"/>
    </row>
    <row r="3" spans="1:13" ht="18.75" x14ac:dyDescent="0.3">
      <c r="B3" t="s">
        <v>59</v>
      </c>
      <c r="C3" s="286" t="s">
        <v>151</v>
      </c>
    </row>
    <row r="4" spans="1:13" x14ac:dyDescent="0.2">
      <c r="D4" t="s">
        <v>78</v>
      </c>
    </row>
    <row r="5" spans="1:13" ht="18" x14ac:dyDescent="0.25">
      <c r="B5" s="386"/>
      <c r="C5" s="285"/>
      <c r="D5" s="278" t="s">
        <v>181</v>
      </c>
      <c r="E5" s="285"/>
      <c r="F5" s="285"/>
      <c r="H5" s="144" t="s">
        <v>88</v>
      </c>
    </row>
    <row r="6" spans="1:13" x14ac:dyDescent="0.2">
      <c r="B6" s="339"/>
      <c r="C6" s="285"/>
      <c r="D6" s="278" t="s">
        <v>71</v>
      </c>
      <c r="E6" s="285"/>
      <c r="F6" s="285"/>
    </row>
    <row r="7" spans="1:13" x14ac:dyDescent="0.2">
      <c r="B7" s="339"/>
      <c r="C7" s="285"/>
      <c r="D7" s="278" t="s">
        <v>71</v>
      </c>
      <c r="E7" s="285"/>
      <c r="F7" s="285"/>
      <c r="H7" s="178"/>
      <c r="I7" s="178"/>
    </row>
    <row r="8" spans="1:13" x14ac:dyDescent="0.2">
      <c r="B8" s="339"/>
      <c r="C8" s="285"/>
      <c r="D8" s="277" t="s">
        <v>182</v>
      </c>
      <c r="E8" s="285"/>
      <c r="F8" s="285"/>
      <c r="H8" s="178"/>
    </row>
    <row r="9" spans="1:13" s="340" customFormat="1" x14ac:dyDescent="0.2">
      <c r="B9" s="339"/>
      <c r="C9" s="285"/>
      <c r="D9" s="278"/>
      <c r="E9" s="285"/>
      <c r="F9" s="285"/>
      <c r="H9" s="178"/>
    </row>
    <row r="10" spans="1:13" x14ac:dyDescent="0.2">
      <c r="B10" s="285"/>
      <c r="C10" s="387" t="s">
        <v>99</v>
      </c>
      <c r="D10" s="285"/>
      <c r="E10" s="285"/>
      <c r="F10" s="285"/>
    </row>
    <row r="11" spans="1:13" x14ac:dyDescent="0.2">
      <c r="C11" t="s">
        <v>100</v>
      </c>
    </row>
    <row r="12" spans="1:13" x14ac:dyDescent="0.2">
      <c r="C12" s="129" t="s">
        <v>101</v>
      </c>
    </row>
    <row r="13" spans="1:13" x14ac:dyDescent="0.2">
      <c r="A13" s="129" t="s">
        <v>102</v>
      </c>
      <c r="C13" s="129"/>
    </row>
    <row r="14" spans="1:13" ht="45" x14ac:dyDescent="0.2">
      <c r="A14" s="62"/>
      <c r="B14" s="2" t="s">
        <v>6</v>
      </c>
      <c r="C14" s="42" t="s">
        <v>8</v>
      </c>
      <c r="D14" s="42" t="s">
        <v>10</v>
      </c>
      <c r="E14" s="42" t="s">
        <v>12</v>
      </c>
      <c r="F14" s="43"/>
      <c r="G14" s="167" t="s">
        <v>63</v>
      </c>
      <c r="H14" s="168" t="s">
        <v>103</v>
      </c>
      <c r="I14" s="169" t="s">
        <v>63</v>
      </c>
      <c r="J14" s="168" t="s">
        <v>103</v>
      </c>
      <c r="K14" s="170" t="s">
        <v>63</v>
      </c>
      <c r="L14" s="168" t="s">
        <v>103</v>
      </c>
      <c r="M14" s="51"/>
    </row>
    <row r="15" spans="1:13" ht="56.25" x14ac:dyDescent="0.2">
      <c r="A15" s="52"/>
      <c r="B15" s="10"/>
      <c r="C15" s="38" t="s">
        <v>9</v>
      </c>
      <c r="D15" s="38" t="s">
        <v>11</v>
      </c>
      <c r="E15" s="38" t="s">
        <v>13</v>
      </c>
      <c r="F15" s="39"/>
      <c r="G15" s="153" t="s">
        <v>103</v>
      </c>
      <c r="H15" s="7" t="s">
        <v>50</v>
      </c>
      <c r="I15" s="151" t="s">
        <v>103</v>
      </c>
      <c r="J15" s="7" t="s">
        <v>50</v>
      </c>
      <c r="K15" s="152" t="s">
        <v>103</v>
      </c>
      <c r="L15" s="7" t="s">
        <v>50</v>
      </c>
      <c r="M15" s="53" t="s">
        <v>46</v>
      </c>
    </row>
    <row r="16" spans="1:13" ht="15.75" x14ac:dyDescent="0.25">
      <c r="A16" s="171" t="s">
        <v>104</v>
      </c>
      <c r="B16" s="172"/>
      <c r="C16" s="173"/>
      <c r="D16" s="173"/>
      <c r="E16" s="173"/>
      <c r="F16" s="174"/>
      <c r="G16" s="176">
        <v>0.15</v>
      </c>
      <c r="H16" s="177"/>
      <c r="I16" s="176">
        <v>0.52</v>
      </c>
      <c r="J16" s="177"/>
      <c r="K16" s="176">
        <v>0.33</v>
      </c>
      <c r="L16" s="175"/>
      <c r="M16" s="53"/>
    </row>
    <row r="17" spans="1:16" x14ac:dyDescent="0.2">
      <c r="C17" s="129"/>
    </row>
    <row r="18" spans="1:16" x14ac:dyDescent="0.2">
      <c r="C18" t="s">
        <v>77</v>
      </c>
    </row>
    <row r="19" spans="1:16" x14ac:dyDescent="0.2">
      <c r="C19" t="s">
        <v>76</v>
      </c>
      <c r="G19" s="92" t="s">
        <v>61</v>
      </c>
      <c r="H19" s="92"/>
      <c r="I19" s="92"/>
      <c r="J19" s="92"/>
      <c r="K19" s="92"/>
      <c r="L19" s="92"/>
      <c r="M19" s="92"/>
      <c r="N19" s="92"/>
      <c r="O19" s="92"/>
      <c r="P19" s="92"/>
    </row>
    <row r="20" spans="1:16" x14ac:dyDescent="0.2">
      <c r="C20" t="s">
        <v>69</v>
      </c>
    </row>
    <row r="21" spans="1:16" x14ac:dyDescent="0.2">
      <c r="C21" t="s">
        <v>70</v>
      </c>
    </row>
    <row r="23" spans="1:16" s="288" customFormat="1" x14ac:dyDescent="0.2">
      <c r="A23" s="180"/>
      <c r="B23" s="180"/>
      <c r="C23" s="282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s="288" customFormat="1" x14ac:dyDescent="0.2">
      <c r="A24" s="180"/>
      <c r="B24" s="180"/>
      <c r="C24" s="412" t="s">
        <v>170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s="288" customFormat="1" ht="15" x14ac:dyDescent="0.2">
      <c r="A25" s="180"/>
      <c r="B25" s="180"/>
      <c r="C25" s="413" t="s">
        <v>142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s="276" customFormat="1" x14ac:dyDescent="0.2">
      <c r="A26" s="180"/>
      <c r="B26" s="180"/>
      <c r="C26" s="181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x14ac:dyDescent="0.2">
      <c r="A27" s="180"/>
      <c r="B27" s="180"/>
      <c r="C27" s="411" t="s">
        <v>115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</row>
    <row r="29" spans="1:16" x14ac:dyDescent="0.2">
      <c r="C29" s="129" t="s">
        <v>89</v>
      </c>
    </row>
    <row r="31" spans="1:16" x14ac:dyDescent="0.2">
      <c r="C31" t="s">
        <v>62</v>
      </c>
    </row>
    <row r="32" spans="1:16" ht="13.5" thickBot="1" x14ac:dyDescent="0.25"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</row>
    <row r="33" spans="3:16" x14ac:dyDescent="0.2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3:16" ht="18" x14ac:dyDescent="0.25">
      <c r="C34" s="129" t="s">
        <v>90</v>
      </c>
    </row>
    <row r="36" spans="3:16" x14ac:dyDescent="0.2">
      <c r="C36" t="s">
        <v>65</v>
      </c>
    </row>
    <row r="37" spans="3:16" ht="13.5" thickBot="1" x14ac:dyDescent="0.25"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9" spans="3:16" x14ac:dyDescent="0.2">
      <c r="C39" t="s">
        <v>83</v>
      </c>
    </row>
    <row r="40" spans="3:16" x14ac:dyDescent="0.2">
      <c r="C40" t="s">
        <v>74</v>
      </c>
      <c r="H40" s="92"/>
      <c r="I40" s="92"/>
      <c r="J40" s="92"/>
      <c r="K40" s="92"/>
      <c r="L40" s="92"/>
    </row>
    <row r="42" spans="3:16" x14ac:dyDescent="0.2">
      <c r="C42" t="s">
        <v>75</v>
      </c>
    </row>
    <row r="44" spans="3:16" x14ac:dyDescent="0.2">
      <c r="C44" t="s">
        <v>60</v>
      </c>
    </row>
    <row r="45" spans="3:16" ht="13.5" thickBot="1" x14ac:dyDescent="0.25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3:16" x14ac:dyDescent="0.2"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</row>
    <row r="47" spans="3:16" x14ac:dyDescent="0.2">
      <c r="C47" s="284" t="s">
        <v>134</v>
      </c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</row>
    <row r="48" spans="3:16" x14ac:dyDescent="0.2">
      <c r="C48" s="28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</row>
    <row r="49" spans="2:16" s="279" customFormat="1" x14ac:dyDescent="0.2">
      <c r="C49" s="282" t="s">
        <v>135</v>
      </c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</row>
    <row r="50" spans="2:16" s="288" customFormat="1" x14ac:dyDescent="0.2">
      <c r="C50" s="282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</row>
    <row r="51" spans="2:16" s="288" customFormat="1" ht="15" x14ac:dyDescent="0.2">
      <c r="C51" s="413" t="s">
        <v>170</v>
      </c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</row>
    <row r="52" spans="2:16" s="288" customFormat="1" ht="15" x14ac:dyDescent="0.2">
      <c r="C52" s="413" t="s">
        <v>142</v>
      </c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</row>
    <row r="53" spans="2:16" ht="13.5" thickBot="1" x14ac:dyDescent="0.25">
      <c r="B53" s="272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</row>
    <row r="54" spans="2:16" s="272" customFormat="1" x14ac:dyDescent="0.2"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</row>
    <row r="55" spans="2:16" x14ac:dyDescent="0.2">
      <c r="C55" s="319" t="s">
        <v>143</v>
      </c>
      <c r="D55" s="20"/>
      <c r="E55" s="20"/>
      <c r="F55" s="20"/>
      <c r="G55" s="285"/>
      <c r="H55" s="285"/>
      <c r="I55" s="20"/>
      <c r="J55" s="20"/>
      <c r="K55" s="20"/>
      <c r="L55" s="20"/>
      <c r="M55" s="20"/>
      <c r="N55" s="20"/>
      <c r="O55" s="20"/>
      <c r="P55" s="20"/>
    </row>
    <row r="56" spans="2:16" s="281" customFormat="1" ht="15" x14ac:dyDescent="0.2">
      <c r="C56" s="320" t="s">
        <v>144</v>
      </c>
      <c r="D56" s="283"/>
      <c r="E56" s="283"/>
      <c r="F56" s="283"/>
      <c r="G56" s="285"/>
      <c r="H56" s="285"/>
      <c r="I56" s="283"/>
      <c r="J56" s="283"/>
      <c r="K56" s="283"/>
      <c r="L56" s="283"/>
      <c r="M56" s="283"/>
      <c r="N56" s="283"/>
      <c r="O56" s="283"/>
      <c r="P56" s="283"/>
    </row>
    <row r="57" spans="2:16" s="288" customFormat="1" ht="15" x14ac:dyDescent="0.2">
      <c r="C57" s="320" t="s">
        <v>145</v>
      </c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</row>
    <row r="58" spans="2:16" s="281" customFormat="1" ht="15" x14ac:dyDescent="0.2">
      <c r="C58" s="314" t="s">
        <v>149</v>
      </c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</row>
    <row r="59" spans="2:16" s="281" customFormat="1" x14ac:dyDescent="0.2">
      <c r="C59" s="341" t="s">
        <v>148</v>
      </c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</row>
    <row r="60" spans="2:16" ht="13.5" thickBot="1" x14ac:dyDescent="0.25"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</row>
    <row r="61" spans="2:16" ht="13.5" thickBot="1" x14ac:dyDescent="0.25"/>
    <row r="62" spans="2:16" ht="13.5" thickBot="1" x14ac:dyDescent="0.25">
      <c r="B62" t="s">
        <v>66</v>
      </c>
      <c r="C62" s="112"/>
      <c r="D62" s="113"/>
      <c r="E62" t="s">
        <v>67</v>
      </c>
    </row>
    <row r="63" spans="2:16" ht="13.5" thickBot="1" x14ac:dyDescent="0.25">
      <c r="C63" s="108"/>
      <c r="D63" s="109"/>
      <c r="E63" t="s">
        <v>68</v>
      </c>
    </row>
    <row r="64" spans="2:16" ht="13.5" thickBot="1" x14ac:dyDescent="0.25">
      <c r="C64" s="110"/>
      <c r="D64" s="111"/>
      <c r="E64" t="s">
        <v>91</v>
      </c>
    </row>
    <row r="65" spans="3:5" ht="13.5" thickBot="1" x14ac:dyDescent="0.25">
      <c r="C65" s="145"/>
      <c r="D65" s="146"/>
      <c r="E65" t="s">
        <v>92</v>
      </c>
    </row>
    <row r="66" spans="3:5" ht="13.5" thickBot="1" x14ac:dyDescent="0.25">
      <c r="C66" s="147"/>
      <c r="D66" s="148"/>
      <c r="E66" t="s">
        <v>93</v>
      </c>
    </row>
    <row r="67" spans="3:5" ht="13.5" thickBot="1" x14ac:dyDescent="0.25">
      <c r="C67" s="241"/>
      <c r="D67" s="242"/>
      <c r="E67" s="129" t="s">
        <v>130</v>
      </c>
    </row>
    <row r="68" spans="3:5" ht="13.5" thickBot="1" x14ac:dyDescent="0.25">
      <c r="C68" s="312"/>
      <c r="D68" s="313"/>
      <c r="E68" s="286" t="s">
        <v>141</v>
      </c>
    </row>
  </sheetData>
  <protectedRanges>
    <protectedRange sqref="C63:D63" name="Range1_1"/>
    <protectedRange sqref="G16 I16 K16" name="Budget sheet Prog Serv_6_1"/>
  </protectedRanges>
  <phoneticPr fontId="12" type="noConversion"/>
  <pageMargins left="0.75" right="0.75" top="1" bottom="1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15"/>
  <sheetViews>
    <sheetView topLeftCell="A88" workbookViewId="0">
      <selection activeCell="E125" sqref="E125"/>
    </sheetView>
  </sheetViews>
  <sheetFormatPr defaultRowHeight="12.75" x14ac:dyDescent="0.2"/>
  <cols>
    <col min="1" max="1" width="7.140625" customWidth="1"/>
    <col min="2" max="2" width="38.42578125" customWidth="1"/>
    <col min="3" max="3" width="10.5703125" style="41" customWidth="1"/>
    <col min="4" max="4" width="9" style="41" customWidth="1"/>
    <col min="5" max="5" width="9.28515625" style="41" customWidth="1"/>
    <col min="6" max="6" width="8.42578125" style="41" customWidth="1"/>
    <col min="7" max="7" width="15.7109375" customWidth="1"/>
    <col min="8" max="8" width="15.7109375" hidden="1" customWidth="1"/>
    <col min="9" max="12" width="16.42578125" customWidth="1"/>
    <col min="13" max="13" width="12.7109375" customWidth="1"/>
    <col min="15" max="15" width="11.28515625" bestFit="1" customWidth="1"/>
  </cols>
  <sheetData>
    <row r="1" spans="1:15" x14ac:dyDescent="0.2">
      <c r="A1" s="435" t="s">
        <v>190</v>
      </c>
      <c r="M1" s="83">
        <f ca="1">TODAY()</f>
        <v>45723</v>
      </c>
    </row>
    <row r="2" spans="1:15" x14ac:dyDescent="0.2">
      <c r="A2" s="435" t="s">
        <v>191</v>
      </c>
    </row>
    <row r="3" spans="1:15" x14ac:dyDescent="0.2">
      <c r="A3" s="435" t="s">
        <v>154</v>
      </c>
    </row>
    <row r="4" spans="1:15" x14ac:dyDescent="0.2">
      <c r="A4" s="435" t="s">
        <v>187</v>
      </c>
    </row>
    <row r="5" spans="1:15" ht="14.25" customHeight="1" x14ac:dyDescent="0.2">
      <c r="A5" s="277" t="s">
        <v>189</v>
      </c>
    </row>
    <row r="7" spans="1:15" x14ac:dyDescent="0.2">
      <c r="A7" s="25"/>
      <c r="B7" s="21"/>
      <c r="C7" s="46"/>
      <c r="D7" s="46"/>
      <c r="E7" s="46"/>
      <c r="F7" s="46"/>
      <c r="G7" s="48"/>
      <c r="H7" s="48"/>
      <c r="I7" s="48"/>
      <c r="J7" s="48"/>
      <c r="K7" s="48"/>
      <c r="L7" s="48"/>
      <c r="M7" s="49"/>
    </row>
    <row r="8" spans="1:15" ht="13.5" thickBot="1" x14ac:dyDescent="0.25">
      <c r="A8" s="25"/>
      <c r="B8" s="21"/>
      <c r="C8" s="46"/>
      <c r="D8" s="46"/>
      <c r="E8" s="46"/>
      <c r="F8" s="46"/>
      <c r="G8" s="48"/>
      <c r="H8" s="48"/>
      <c r="I8" s="48"/>
      <c r="J8" s="48"/>
      <c r="K8" s="48"/>
      <c r="L8" s="48"/>
      <c r="M8" s="49"/>
    </row>
    <row r="9" spans="1:15" x14ac:dyDescent="0.2">
      <c r="A9" s="436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8"/>
    </row>
    <row r="10" spans="1:15" ht="15" x14ac:dyDescent="0.25">
      <c r="A10" s="441" t="s">
        <v>176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3"/>
    </row>
    <row r="11" spans="1:15" s="288" customFormat="1" ht="15" x14ac:dyDescent="0.25">
      <c r="A11" s="317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8"/>
    </row>
    <row r="12" spans="1:15" x14ac:dyDescent="0.2">
      <c r="A12" s="439" t="s">
        <v>177</v>
      </c>
      <c r="B12" s="440"/>
      <c r="C12" s="42" t="s">
        <v>8</v>
      </c>
      <c r="D12" s="42" t="s">
        <v>10</v>
      </c>
      <c r="E12" s="42" t="s">
        <v>12</v>
      </c>
      <c r="F12" s="43"/>
      <c r="G12" s="107" t="s">
        <v>63</v>
      </c>
      <c r="H12" s="139" t="str">
        <f>+G13</f>
        <v xml:space="preserve">  FAE&amp;T Program</v>
      </c>
      <c r="I12" s="149" t="s">
        <v>63</v>
      </c>
      <c r="J12" s="139" t="str">
        <f>+I13</f>
        <v xml:space="preserve">    Supportive Services</v>
      </c>
      <c r="K12" s="150" t="s">
        <v>63</v>
      </c>
      <c r="L12" s="139" t="str">
        <f>+K13</f>
        <v xml:space="preserve">   ENTER FUND SOURCE HERE </v>
      </c>
      <c r="M12" s="51"/>
    </row>
    <row r="13" spans="1:15" ht="22.5" x14ac:dyDescent="0.2">
      <c r="A13" s="52"/>
      <c r="B13" s="10" t="s">
        <v>105</v>
      </c>
      <c r="C13" s="38" t="s">
        <v>9</v>
      </c>
      <c r="D13" s="38" t="s">
        <v>11</v>
      </c>
      <c r="E13" s="38" t="s">
        <v>13</v>
      </c>
      <c r="F13" s="39"/>
      <c r="G13" s="153" t="str">
        <f>RIGHT('BUDGET SUMMARY'!$A$2,LEN($A$2)-15)</f>
        <v xml:space="preserve">  FAE&amp;T Program</v>
      </c>
      <c r="H13" s="140" t="s">
        <v>50</v>
      </c>
      <c r="I13" s="151" t="str">
        <f>RIGHT('BUDGET SUMMARY'!$A$3,LEN($A$3)-15)</f>
        <v xml:space="preserve">    Supportive Services</v>
      </c>
      <c r="J13" s="140" t="s">
        <v>50</v>
      </c>
      <c r="K13" s="414" t="str">
        <f>RIGHT('BUDGET SUMMARY'!$A$4,LEN($A$4)-15)</f>
        <v xml:space="preserve">   ENTER FUND SOURCE HERE </v>
      </c>
      <c r="L13" s="140" t="s">
        <v>50</v>
      </c>
      <c r="M13" s="53" t="s">
        <v>46</v>
      </c>
    </row>
    <row r="14" spans="1:15" x14ac:dyDescent="0.2">
      <c r="A14" s="91" t="s">
        <v>64</v>
      </c>
      <c r="B14" s="84"/>
      <c r="C14" s="38"/>
      <c r="D14" s="38"/>
      <c r="E14" s="38"/>
      <c r="F14" s="39"/>
      <c r="G14" s="377"/>
      <c r="H14" s="376"/>
      <c r="I14" s="376"/>
      <c r="J14" s="141"/>
      <c r="K14" s="377"/>
      <c r="L14" s="141"/>
      <c r="M14" s="53"/>
    </row>
    <row r="15" spans="1:15" x14ac:dyDescent="0.2">
      <c r="A15" s="54"/>
      <c r="B15" s="401" t="s">
        <v>188</v>
      </c>
      <c r="C15" s="88"/>
      <c r="D15" s="89"/>
      <c r="E15" s="89"/>
      <c r="F15" s="35"/>
      <c r="G15" s="391"/>
      <c r="H15" s="391"/>
      <c r="I15" s="418"/>
      <c r="J15" s="399"/>
      <c r="K15" s="391"/>
      <c r="L15" s="399"/>
      <c r="M15" s="389"/>
      <c r="O15" s="13"/>
    </row>
    <row r="16" spans="1:15" x14ac:dyDescent="0.2">
      <c r="A16" s="54">
        <v>1</v>
      </c>
      <c r="B16" s="400"/>
      <c r="C16" s="88"/>
      <c r="D16" s="89"/>
      <c r="E16" s="89"/>
      <c r="F16" s="35"/>
      <c r="G16" s="36">
        <f t="shared" ref="G16:G40" si="0">ROUND($C16*$D16*$E16*$G$14,0)</f>
        <v>0</v>
      </c>
      <c r="H16" s="36"/>
      <c r="I16" s="418"/>
      <c r="J16" s="142"/>
      <c r="K16" s="36">
        <f t="shared" ref="K16:K40" si="1">ROUND($C16*$D16*$E16*$K$14,0)</f>
        <v>0</v>
      </c>
      <c r="L16" s="142"/>
      <c r="M16" s="55">
        <f t="shared" ref="M16:M30" si="2">SUM(G16:L16)</f>
        <v>0</v>
      </c>
      <c r="O16" s="13"/>
    </row>
    <row r="17" spans="1:15" x14ac:dyDescent="0.2">
      <c r="A17" s="54">
        <f>A16+1</f>
        <v>2</v>
      </c>
      <c r="B17" s="400"/>
      <c r="C17" s="88"/>
      <c r="D17" s="89"/>
      <c r="E17" s="89"/>
      <c r="F17" s="35"/>
      <c r="G17" s="36">
        <f t="shared" si="0"/>
        <v>0</v>
      </c>
      <c r="H17" s="36"/>
      <c r="I17" s="418"/>
      <c r="J17" s="142"/>
      <c r="K17" s="36">
        <f t="shared" si="1"/>
        <v>0</v>
      </c>
      <c r="L17" s="142"/>
      <c r="M17" s="55">
        <f t="shared" si="2"/>
        <v>0</v>
      </c>
      <c r="O17" s="13"/>
    </row>
    <row r="18" spans="1:15" x14ac:dyDescent="0.2">
      <c r="A18" s="54">
        <f t="shared" ref="A18:A40" si="3">A17+1</f>
        <v>3</v>
      </c>
      <c r="B18" s="400"/>
      <c r="C18" s="88"/>
      <c r="D18" s="89"/>
      <c r="E18" s="89"/>
      <c r="F18" s="35"/>
      <c r="G18" s="36">
        <f t="shared" si="0"/>
        <v>0</v>
      </c>
      <c r="H18" s="36"/>
      <c r="I18" s="418"/>
      <c r="J18" s="142"/>
      <c r="K18" s="36">
        <f t="shared" si="1"/>
        <v>0</v>
      </c>
      <c r="L18" s="142"/>
      <c r="M18" s="55">
        <f t="shared" si="2"/>
        <v>0</v>
      </c>
      <c r="O18" s="13"/>
    </row>
    <row r="19" spans="1:15" x14ac:dyDescent="0.2">
      <c r="A19" s="54">
        <f t="shared" si="3"/>
        <v>4</v>
      </c>
      <c r="B19" s="400"/>
      <c r="C19" s="88"/>
      <c r="D19" s="89"/>
      <c r="E19" s="89"/>
      <c r="F19" s="35"/>
      <c r="G19" s="36">
        <f t="shared" si="0"/>
        <v>0</v>
      </c>
      <c r="H19" s="36"/>
      <c r="I19" s="418"/>
      <c r="J19" s="142"/>
      <c r="K19" s="36">
        <f t="shared" si="1"/>
        <v>0</v>
      </c>
      <c r="L19" s="142"/>
      <c r="M19" s="55">
        <f t="shared" si="2"/>
        <v>0</v>
      </c>
      <c r="O19" s="13"/>
    </row>
    <row r="20" spans="1:15" x14ac:dyDescent="0.2">
      <c r="A20" s="54">
        <f t="shared" si="3"/>
        <v>5</v>
      </c>
      <c r="B20" s="400"/>
      <c r="C20" s="88"/>
      <c r="D20" s="89"/>
      <c r="E20" s="89"/>
      <c r="F20" s="35"/>
      <c r="G20" s="36">
        <f t="shared" si="0"/>
        <v>0</v>
      </c>
      <c r="H20" s="36"/>
      <c r="I20" s="418"/>
      <c r="J20" s="142"/>
      <c r="K20" s="36">
        <f t="shared" si="1"/>
        <v>0</v>
      </c>
      <c r="L20" s="142"/>
      <c r="M20" s="55">
        <f t="shared" si="2"/>
        <v>0</v>
      </c>
      <c r="O20" s="13"/>
    </row>
    <row r="21" spans="1:15" x14ac:dyDescent="0.2">
      <c r="A21" s="54">
        <f t="shared" si="3"/>
        <v>6</v>
      </c>
      <c r="B21" s="400"/>
      <c r="C21" s="88"/>
      <c r="D21" s="89"/>
      <c r="E21" s="89"/>
      <c r="F21" s="35"/>
      <c r="G21" s="36">
        <f t="shared" si="0"/>
        <v>0</v>
      </c>
      <c r="H21" s="36"/>
      <c r="I21" s="418"/>
      <c r="J21" s="142"/>
      <c r="K21" s="36">
        <f t="shared" si="1"/>
        <v>0</v>
      </c>
      <c r="L21" s="142"/>
      <c r="M21" s="55">
        <f t="shared" si="2"/>
        <v>0</v>
      </c>
      <c r="O21" s="13"/>
    </row>
    <row r="22" spans="1:15" x14ac:dyDescent="0.2">
      <c r="A22" s="54">
        <f t="shared" si="3"/>
        <v>7</v>
      </c>
      <c r="B22" s="400"/>
      <c r="C22" s="88"/>
      <c r="D22" s="89"/>
      <c r="E22" s="89"/>
      <c r="F22" s="35"/>
      <c r="G22" s="36">
        <f t="shared" si="0"/>
        <v>0</v>
      </c>
      <c r="H22" s="36"/>
      <c r="I22" s="418"/>
      <c r="J22" s="142"/>
      <c r="K22" s="36">
        <f t="shared" si="1"/>
        <v>0</v>
      </c>
      <c r="L22" s="142"/>
      <c r="M22" s="55">
        <f t="shared" si="2"/>
        <v>0</v>
      </c>
      <c r="O22" s="13"/>
    </row>
    <row r="23" spans="1:15" x14ac:dyDescent="0.2">
      <c r="A23" s="54">
        <f t="shared" si="3"/>
        <v>8</v>
      </c>
      <c r="B23" s="400"/>
      <c r="C23" s="88"/>
      <c r="D23" s="89"/>
      <c r="E23" s="89"/>
      <c r="F23" s="35"/>
      <c r="G23" s="36">
        <f t="shared" si="0"/>
        <v>0</v>
      </c>
      <c r="H23" s="36"/>
      <c r="I23" s="418"/>
      <c r="J23" s="142"/>
      <c r="K23" s="36">
        <f t="shared" si="1"/>
        <v>0</v>
      </c>
      <c r="L23" s="142"/>
      <c r="M23" s="55">
        <f t="shared" si="2"/>
        <v>0</v>
      </c>
      <c r="O23" s="13"/>
    </row>
    <row r="24" spans="1:15" x14ac:dyDescent="0.2">
      <c r="A24" s="54">
        <f t="shared" si="3"/>
        <v>9</v>
      </c>
      <c r="B24" s="400"/>
      <c r="C24" s="88"/>
      <c r="D24" s="89"/>
      <c r="E24" s="89"/>
      <c r="F24" s="35"/>
      <c r="G24" s="36">
        <f t="shared" si="0"/>
        <v>0</v>
      </c>
      <c r="H24" s="36"/>
      <c r="I24" s="418"/>
      <c r="J24" s="142"/>
      <c r="K24" s="36">
        <f t="shared" si="1"/>
        <v>0</v>
      </c>
      <c r="L24" s="142"/>
      <c r="M24" s="55">
        <f t="shared" si="2"/>
        <v>0</v>
      </c>
      <c r="O24" s="13"/>
    </row>
    <row r="25" spans="1:15" x14ac:dyDescent="0.2">
      <c r="A25" s="54">
        <f t="shared" si="3"/>
        <v>10</v>
      </c>
      <c r="B25" s="400"/>
      <c r="C25" s="88"/>
      <c r="D25" s="89"/>
      <c r="E25" s="89"/>
      <c r="F25" s="35"/>
      <c r="G25" s="36">
        <f t="shared" si="0"/>
        <v>0</v>
      </c>
      <c r="H25" s="36"/>
      <c r="I25" s="418"/>
      <c r="J25" s="142"/>
      <c r="K25" s="36">
        <f t="shared" si="1"/>
        <v>0</v>
      </c>
      <c r="L25" s="142"/>
      <c r="M25" s="55">
        <f t="shared" si="2"/>
        <v>0</v>
      </c>
      <c r="O25" s="13"/>
    </row>
    <row r="26" spans="1:15" x14ac:dyDescent="0.2">
      <c r="A26" s="54">
        <f t="shared" si="3"/>
        <v>11</v>
      </c>
      <c r="B26" s="400"/>
      <c r="C26" s="88"/>
      <c r="D26" s="89"/>
      <c r="E26" s="89"/>
      <c r="F26" s="35"/>
      <c r="G26" s="36">
        <f t="shared" si="0"/>
        <v>0</v>
      </c>
      <c r="H26" s="36"/>
      <c r="I26" s="418"/>
      <c r="J26" s="142"/>
      <c r="K26" s="36">
        <f t="shared" si="1"/>
        <v>0</v>
      </c>
      <c r="L26" s="142"/>
      <c r="M26" s="55">
        <f t="shared" si="2"/>
        <v>0</v>
      </c>
      <c r="O26" s="13"/>
    </row>
    <row r="27" spans="1:15" x14ac:dyDescent="0.2">
      <c r="A27" s="54">
        <f t="shared" si="3"/>
        <v>12</v>
      </c>
      <c r="B27" s="400"/>
      <c r="C27" s="88"/>
      <c r="D27" s="89"/>
      <c r="E27" s="89"/>
      <c r="F27" s="35"/>
      <c r="G27" s="36">
        <f t="shared" si="0"/>
        <v>0</v>
      </c>
      <c r="H27" s="36"/>
      <c r="I27" s="418"/>
      <c r="J27" s="142"/>
      <c r="K27" s="36">
        <f t="shared" si="1"/>
        <v>0</v>
      </c>
      <c r="L27" s="142"/>
      <c r="M27" s="55">
        <f t="shared" si="2"/>
        <v>0</v>
      </c>
      <c r="O27" s="13"/>
    </row>
    <row r="28" spans="1:15" x14ac:dyDescent="0.2">
      <c r="A28" s="54">
        <f t="shared" si="3"/>
        <v>13</v>
      </c>
      <c r="B28" s="401"/>
      <c r="C28" s="88"/>
      <c r="D28" s="89"/>
      <c r="E28" s="89"/>
      <c r="F28" s="35"/>
      <c r="G28" s="36">
        <f t="shared" si="0"/>
        <v>0</v>
      </c>
      <c r="H28" s="36"/>
      <c r="I28" s="418"/>
      <c r="J28" s="142"/>
      <c r="K28" s="36">
        <f t="shared" si="1"/>
        <v>0</v>
      </c>
      <c r="L28" s="142"/>
      <c r="M28" s="55">
        <f t="shared" ref="M28" si="4">SUM(G28:L28)</f>
        <v>0</v>
      </c>
      <c r="O28" s="13"/>
    </row>
    <row r="29" spans="1:15" x14ac:dyDescent="0.2">
      <c r="A29" s="54">
        <f t="shared" si="3"/>
        <v>14</v>
      </c>
      <c r="B29" s="12"/>
      <c r="C29" s="88"/>
      <c r="D29" s="89"/>
      <c r="E29" s="89"/>
      <c r="F29" s="35"/>
      <c r="G29" s="36">
        <f t="shared" si="0"/>
        <v>0</v>
      </c>
      <c r="H29" s="36"/>
      <c r="I29" s="418"/>
      <c r="J29" s="142"/>
      <c r="K29" s="36">
        <f t="shared" si="1"/>
        <v>0</v>
      </c>
      <c r="L29" s="142"/>
      <c r="M29" s="55">
        <f t="shared" si="2"/>
        <v>0</v>
      </c>
      <c r="O29" s="14"/>
    </row>
    <row r="30" spans="1:15" x14ac:dyDescent="0.2">
      <c r="A30" s="54">
        <f t="shared" si="3"/>
        <v>15</v>
      </c>
      <c r="B30" s="12"/>
      <c r="C30" s="88"/>
      <c r="D30" s="89"/>
      <c r="E30" s="89"/>
      <c r="F30" s="35"/>
      <c r="G30" s="36">
        <f t="shared" si="0"/>
        <v>0</v>
      </c>
      <c r="H30" s="36"/>
      <c r="I30" s="418"/>
      <c r="J30" s="142"/>
      <c r="K30" s="36">
        <f t="shared" si="1"/>
        <v>0</v>
      </c>
      <c r="L30" s="142"/>
      <c r="M30" s="55">
        <f t="shared" si="2"/>
        <v>0</v>
      </c>
      <c r="O30" s="15"/>
    </row>
    <row r="31" spans="1:15" s="288" customFormat="1" x14ac:dyDescent="0.2">
      <c r="A31" s="54">
        <f t="shared" si="3"/>
        <v>16</v>
      </c>
      <c r="B31" s="12"/>
      <c r="C31" s="88"/>
      <c r="D31" s="89"/>
      <c r="E31" s="89"/>
      <c r="F31" s="35"/>
      <c r="G31" s="36">
        <f t="shared" si="0"/>
        <v>0</v>
      </c>
      <c r="H31" s="36"/>
      <c r="I31" s="418"/>
      <c r="J31" s="142"/>
      <c r="K31" s="36">
        <f t="shared" si="1"/>
        <v>0</v>
      </c>
      <c r="L31" s="142"/>
      <c r="M31" s="55">
        <f t="shared" ref="M31:M40" si="5">SUM(G31:L31)</f>
        <v>0</v>
      </c>
      <c r="O31" s="15"/>
    </row>
    <row r="32" spans="1:15" s="288" customFormat="1" x14ac:dyDescent="0.2">
      <c r="A32" s="54">
        <f t="shared" si="3"/>
        <v>17</v>
      </c>
      <c r="B32" s="12"/>
      <c r="C32" s="88"/>
      <c r="D32" s="89"/>
      <c r="E32" s="89"/>
      <c r="F32" s="35"/>
      <c r="G32" s="36">
        <f t="shared" si="0"/>
        <v>0</v>
      </c>
      <c r="H32" s="36"/>
      <c r="I32" s="418"/>
      <c r="J32" s="142"/>
      <c r="K32" s="36">
        <f t="shared" si="1"/>
        <v>0</v>
      </c>
      <c r="L32" s="142"/>
      <c r="M32" s="55">
        <f t="shared" si="5"/>
        <v>0</v>
      </c>
      <c r="O32" s="15"/>
    </row>
    <row r="33" spans="1:15" s="288" customFormat="1" x14ac:dyDescent="0.2">
      <c r="A33" s="54">
        <f t="shared" si="3"/>
        <v>18</v>
      </c>
      <c r="B33" s="12"/>
      <c r="C33" s="88"/>
      <c r="D33" s="89"/>
      <c r="E33" s="89"/>
      <c r="F33" s="35"/>
      <c r="G33" s="36">
        <f t="shared" si="0"/>
        <v>0</v>
      </c>
      <c r="H33" s="36"/>
      <c r="I33" s="418"/>
      <c r="J33" s="142"/>
      <c r="K33" s="36">
        <f t="shared" si="1"/>
        <v>0</v>
      </c>
      <c r="L33" s="142"/>
      <c r="M33" s="55">
        <f t="shared" si="5"/>
        <v>0</v>
      </c>
      <c r="O33" s="15"/>
    </row>
    <row r="34" spans="1:15" s="288" customFormat="1" x14ac:dyDescent="0.2">
      <c r="A34" s="54">
        <f t="shared" si="3"/>
        <v>19</v>
      </c>
      <c r="B34" s="12"/>
      <c r="C34" s="88"/>
      <c r="D34" s="89"/>
      <c r="E34" s="89"/>
      <c r="F34" s="35"/>
      <c r="G34" s="36">
        <f t="shared" si="0"/>
        <v>0</v>
      </c>
      <c r="H34" s="36"/>
      <c r="I34" s="418"/>
      <c r="J34" s="142"/>
      <c r="K34" s="36">
        <f t="shared" si="1"/>
        <v>0</v>
      </c>
      <c r="L34" s="142"/>
      <c r="M34" s="55">
        <f t="shared" si="5"/>
        <v>0</v>
      </c>
      <c r="O34" s="15"/>
    </row>
    <row r="35" spans="1:15" s="288" customFormat="1" x14ac:dyDescent="0.2">
      <c r="A35" s="54">
        <f t="shared" si="3"/>
        <v>20</v>
      </c>
      <c r="B35" s="12"/>
      <c r="C35" s="88"/>
      <c r="D35" s="89"/>
      <c r="E35" s="89"/>
      <c r="F35" s="35"/>
      <c r="G35" s="36">
        <f t="shared" si="0"/>
        <v>0</v>
      </c>
      <c r="H35" s="36"/>
      <c r="I35" s="418"/>
      <c r="J35" s="142"/>
      <c r="K35" s="36">
        <f t="shared" si="1"/>
        <v>0</v>
      </c>
      <c r="L35" s="142"/>
      <c r="M35" s="55">
        <f t="shared" si="5"/>
        <v>0</v>
      </c>
      <c r="O35" s="15"/>
    </row>
    <row r="36" spans="1:15" s="288" customFormat="1" x14ac:dyDescent="0.2">
      <c r="A36" s="54">
        <f t="shared" si="3"/>
        <v>21</v>
      </c>
      <c r="B36" s="12"/>
      <c r="C36" s="88"/>
      <c r="D36" s="89"/>
      <c r="E36" s="89"/>
      <c r="F36" s="35"/>
      <c r="G36" s="36">
        <f t="shared" si="0"/>
        <v>0</v>
      </c>
      <c r="H36" s="36"/>
      <c r="I36" s="418"/>
      <c r="J36" s="142"/>
      <c r="K36" s="36">
        <f t="shared" si="1"/>
        <v>0</v>
      </c>
      <c r="L36" s="142"/>
      <c r="M36" s="55">
        <f t="shared" ref="M36:M39" si="6">SUM(G36:L36)</f>
        <v>0</v>
      </c>
      <c r="O36" s="15"/>
    </row>
    <row r="37" spans="1:15" s="340" customFormat="1" x14ac:dyDescent="0.2">
      <c r="A37" s="54">
        <f t="shared" si="3"/>
        <v>22</v>
      </c>
      <c r="B37" s="12"/>
      <c r="C37" s="88"/>
      <c r="D37" s="89"/>
      <c r="E37" s="89"/>
      <c r="F37" s="35"/>
      <c r="G37" s="36">
        <f t="shared" si="0"/>
        <v>0</v>
      </c>
      <c r="H37" s="36"/>
      <c r="I37" s="418"/>
      <c r="J37" s="142"/>
      <c r="K37" s="36">
        <f t="shared" si="1"/>
        <v>0</v>
      </c>
      <c r="L37" s="142"/>
      <c r="M37" s="55">
        <f t="shared" si="6"/>
        <v>0</v>
      </c>
      <c r="O37" s="15"/>
    </row>
    <row r="38" spans="1:15" s="288" customFormat="1" x14ac:dyDescent="0.2">
      <c r="A38" s="54">
        <f t="shared" si="3"/>
        <v>23</v>
      </c>
      <c r="B38" s="12"/>
      <c r="C38" s="88"/>
      <c r="D38" s="89"/>
      <c r="E38" s="89"/>
      <c r="F38" s="35"/>
      <c r="G38" s="36">
        <f t="shared" si="0"/>
        <v>0</v>
      </c>
      <c r="H38" s="36"/>
      <c r="I38" s="418"/>
      <c r="J38" s="142"/>
      <c r="K38" s="36">
        <f t="shared" si="1"/>
        <v>0</v>
      </c>
      <c r="L38" s="142"/>
      <c r="M38" s="55">
        <f t="shared" si="6"/>
        <v>0</v>
      </c>
      <c r="O38" s="15"/>
    </row>
    <row r="39" spans="1:15" x14ac:dyDescent="0.2">
      <c r="A39" s="54">
        <f t="shared" si="3"/>
        <v>24</v>
      </c>
      <c r="B39" s="12"/>
      <c r="C39" s="88"/>
      <c r="D39" s="89"/>
      <c r="E39" s="89"/>
      <c r="F39" s="35"/>
      <c r="G39" s="36">
        <f t="shared" si="0"/>
        <v>0</v>
      </c>
      <c r="H39" s="36"/>
      <c r="I39" s="418"/>
      <c r="J39" s="142"/>
      <c r="K39" s="36">
        <f t="shared" si="1"/>
        <v>0</v>
      </c>
      <c r="L39" s="142"/>
      <c r="M39" s="55">
        <f t="shared" si="6"/>
        <v>0</v>
      </c>
      <c r="O39" s="15"/>
    </row>
    <row r="40" spans="1:15" x14ac:dyDescent="0.2">
      <c r="A40" s="54">
        <f t="shared" si="3"/>
        <v>25</v>
      </c>
      <c r="B40" s="275"/>
      <c r="C40" s="88"/>
      <c r="D40" s="89"/>
      <c r="E40" s="89"/>
      <c r="F40" s="35"/>
      <c r="G40" s="36">
        <f t="shared" si="0"/>
        <v>0</v>
      </c>
      <c r="H40" s="36"/>
      <c r="I40" s="418"/>
      <c r="J40" s="142"/>
      <c r="K40" s="36">
        <f t="shared" si="1"/>
        <v>0</v>
      </c>
      <c r="L40" s="142"/>
      <c r="M40" s="55">
        <f t="shared" si="5"/>
        <v>0</v>
      </c>
      <c r="O40" s="15"/>
    </row>
    <row r="41" spans="1:15" x14ac:dyDescent="0.2">
      <c r="A41" s="77" t="s">
        <v>58</v>
      </c>
      <c r="B41" s="12"/>
      <c r="C41" s="35"/>
      <c r="D41" s="35"/>
      <c r="E41" s="35"/>
      <c r="F41" s="35"/>
      <c r="G41" s="36">
        <f t="shared" ref="G41:M41" si="7">SUM(G15:G40)</f>
        <v>0</v>
      </c>
      <c r="H41" s="36">
        <f t="shared" si="7"/>
        <v>0</v>
      </c>
      <c r="I41" s="36">
        <f t="shared" si="7"/>
        <v>0</v>
      </c>
      <c r="J41" s="36">
        <f t="shared" si="7"/>
        <v>0</v>
      </c>
      <c r="K41" s="36">
        <f t="shared" si="7"/>
        <v>0</v>
      </c>
      <c r="L41" s="36">
        <f t="shared" si="7"/>
        <v>0</v>
      </c>
      <c r="M41" s="85">
        <f t="shared" si="7"/>
        <v>0</v>
      </c>
    </row>
    <row r="42" spans="1:15" x14ac:dyDescent="0.2">
      <c r="A42" s="56"/>
      <c r="B42" s="11"/>
      <c r="C42" s="45"/>
      <c r="D42" s="45"/>
      <c r="E42" s="45"/>
      <c r="F42" s="45"/>
      <c r="G42" s="11"/>
      <c r="H42" s="11"/>
      <c r="I42" s="11"/>
      <c r="J42" s="11"/>
      <c r="K42" s="11"/>
      <c r="L42" s="11"/>
      <c r="M42" s="57"/>
    </row>
    <row r="43" spans="1:15" ht="15" x14ac:dyDescent="0.25">
      <c r="A43" s="50" t="s">
        <v>178</v>
      </c>
      <c r="B43" s="9"/>
      <c r="C43" s="44"/>
      <c r="D43" s="44"/>
      <c r="E43" s="42"/>
      <c r="F43" s="43"/>
      <c r="G43" s="107" t="s">
        <v>63</v>
      </c>
      <c r="H43" s="139" t="str">
        <f>+G44</f>
        <v xml:space="preserve">  FAE&amp;T Program</v>
      </c>
      <c r="I43" s="149" t="s">
        <v>63</v>
      </c>
      <c r="J43" s="139" t="str">
        <f>+I44</f>
        <v xml:space="preserve">    Supportive Services</v>
      </c>
      <c r="K43" s="150" t="s">
        <v>63</v>
      </c>
      <c r="L43" s="139" t="str">
        <f>+K44</f>
        <v xml:space="preserve">   ENTER FUND SOURCE HERE </v>
      </c>
      <c r="M43" s="51"/>
    </row>
    <row r="44" spans="1:15" ht="22.5" x14ac:dyDescent="0.2">
      <c r="A44" s="52"/>
      <c r="B44" s="10"/>
      <c r="C44" s="39" t="s">
        <v>16</v>
      </c>
      <c r="D44" s="39" t="s">
        <v>15</v>
      </c>
      <c r="E44" s="38"/>
      <c r="F44" s="39"/>
      <c r="G44" s="153" t="str">
        <f>RIGHT('BUDGET SUMMARY'!$A$2,LEN($A$2)-15)</f>
        <v xml:space="preserve">  FAE&amp;T Program</v>
      </c>
      <c r="H44" s="140" t="s">
        <v>50</v>
      </c>
      <c r="I44" s="151" t="str">
        <f>RIGHT('BUDGET SUMMARY'!$A$3,LEN($A$3)-15)</f>
        <v xml:space="preserve">    Supportive Services</v>
      </c>
      <c r="J44" s="140" t="s">
        <v>50</v>
      </c>
      <c r="K44" s="152" t="str">
        <f>$K$13</f>
        <v xml:space="preserve">   ENTER FUND SOURCE HERE </v>
      </c>
      <c r="L44" s="140" t="s">
        <v>50</v>
      </c>
      <c r="M44" s="53" t="s">
        <v>46</v>
      </c>
    </row>
    <row r="45" spans="1:15" x14ac:dyDescent="0.2">
      <c r="A45" s="91" t="s">
        <v>64</v>
      </c>
      <c r="B45" s="84"/>
      <c r="C45" s="38"/>
      <c r="D45" s="38"/>
      <c r="E45" s="38"/>
      <c r="F45" s="39"/>
      <c r="G45" s="377"/>
      <c r="H45" s="376"/>
      <c r="I45" s="376"/>
      <c r="J45" s="141"/>
      <c r="K45" s="377"/>
      <c r="L45" s="141"/>
      <c r="M45" s="53"/>
    </row>
    <row r="46" spans="1:15" x14ac:dyDescent="0.2">
      <c r="A46" s="63">
        <v>1</v>
      </c>
      <c r="B46" s="12"/>
      <c r="C46" s="88"/>
      <c r="D46" s="90"/>
      <c r="E46" s="35"/>
      <c r="F46" s="35"/>
      <c r="G46" s="36">
        <f t="shared" ref="G46:G51" si="8">ROUND($C46*$D46*$G$45,0)</f>
        <v>0</v>
      </c>
      <c r="H46" s="36"/>
      <c r="I46" s="418"/>
      <c r="J46" s="142"/>
      <c r="K46" s="36">
        <f t="shared" ref="K46:K51" si="9">ROUND($C46*$D46*$K$45,0)</f>
        <v>0</v>
      </c>
      <c r="L46" s="142"/>
      <c r="M46" s="55">
        <f t="shared" ref="M46:M51" si="10">SUM(G46:L46)</f>
        <v>0</v>
      </c>
    </row>
    <row r="47" spans="1:15" x14ac:dyDescent="0.2">
      <c r="A47" s="54">
        <v>2</v>
      </c>
      <c r="B47" s="12"/>
      <c r="C47" s="88"/>
      <c r="D47" s="90"/>
      <c r="E47" s="37"/>
      <c r="F47" s="35"/>
      <c r="G47" s="36">
        <f t="shared" si="8"/>
        <v>0</v>
      </c>
      <c r="H47" s="36"/>
      <c r="I47" s="418"/>
      <c r="J47" s="142"/>
      <c r="K47" s="36">
        <f t="shared" si="9"/>
        <v>0</v>
      </c>
      <c r="L47" s="142"/>
      <c r="M47" s="55">
        <f t="shared" si="10"/>
        <v>0</v>
      </c>
      <c r="N47" s="19"/>
    </row>
    <row r="48" spans="1:15" x14ac:dyDescent="0.2">
      <c r="A48" s="54">
        <v>3</v>
      </c>
      <c r="B48" s="12"/>
      <c r="C48" s="88"/>
      <c r="D48" s="90"/>
      <c r="E48" s="35"/>
      <c r="F48" s="35"/>
      <c r="G48" s="36">
        <f t="shared" si="8"/>
        <v>0</v>
      </c>
      <c r="H48" s="36"/>
      <c r="I48" s="418"/>
      <c r="J48" s="142"/>
      <c r="K48" s="36">
        <f t="shared" si="9"/>
        <v>0</v>
      </c>
      <c r="L48" s="142"/>
      <c r="M48" s="55">
        <f t="shared" si="10"/>
        <v>0</v>
      </c>
    </row>
    <row r="49" spans="1:15" x14ac:dyDescent="0.2">
      <c r="A49" s="54">
        <v>4</v>
      </c>
      <c r="B49" s="12"/>
      <c r="C49" s="88"/>
      <c r="D49" s="90"/>
      <c r="E49" s="35"/>
      <c r="F49" s="35"/>
      <c r="G49" s="36">
        <f t="shared" si="8"/>
        <v>0</v>
      </c>
      <c r="H49" s="36"/>
      <c r="I49" s="418"/>
      <c r="J49" s="142"/>
      <c r="K49" s="36">
        <f t="shared" si="9"/>
        <v>0</v>
      </c>
      <c r="L49" s="142"/>
      <c r="M49" s="55">
        <f t="shared" si="10"/>
        <v>0</v>
      </c>
    </row>
    <row r="50" spans="1:15" x14ac:dyDescent="0.2">
      <c r="A50" s="54">
        <v>5</v>
      </c>
      <c r="B50" s="12"/>
      <c r="C50" s="88"/>
      <c r="D50" s="90"/>
      <c r="E50" s="35"/>
      <c r="F50" s="35"/>
      <c r="G50" s="36">
        <f t="shared" si="8"/>
        <v>0</v>
      </c>
      <c r="H50" s="36"/>
      <c r="I50" s="418"/>
      <c r="J50" s="142"/>
      <c r="K50" s="36">
        <f t="shared" si="9"/>
        <v>0</v>
      </c>
      <c r="L50" s="142"/>
      <c r="M50" s="55">
        <f t="shared" si="10"/>
        <v>0</v>
      </c>
    </row>
    <row r="51" spans="1:15" x14ac:dyDescent="0.2">
      <c r="A51" s="54">
        <v>6</v>
      </c>
      <c r="B51" s="12"/>
      <c r="C51" s="88"/>
      <c r="D51" s="90"/>
      <c r="E51" s="35"/>
      <c r="F51" s="35"/>
      <c r="G51" s="36">
        <f t="shared" si="8"/>
        <v>0</v>
      </c>
      <c r="H51" s="36"/>
      <c r="I51" s="418"/>
      <c r="J51" s="142"/>
      <c r="K51" s="36">
        <f t="shared" si="9"/>
        <v>0</v>
      </c>
      <c r="L51" s="142"/>
      <c r="M51" s="55">
        <f t="shared" si="10"/>
        <v>0</v>
      </c>
    </row>
    <row r="52" spans="1:15" x14ac:dyDescent="0.2">
      <c r="A52" s="77" t="s">
        <v>58</v>
      </c>
      <c r="B52" s="12"/>
      <c r="C52" s="35">
        <f>SUM(C46:C51)</f>
        <v>0</v>
      </c>
      <c r="D52" s="35"/>
      <c r="E52" s="35"/>
      <c r="F52" s="35"/>
      <c r="G52" s="36">
        <f t="shared" ref="G52:M52" si="11">SUM(G46:G51)</f>
        <v>0</v>
      </c>
      <c r="H52" s="36">
        <f t="shared" si="11"/>
        <v>0</v>
      </c>
      <c r="I52" s="36">
        <f t="shared" si="11"/>
        <v>0</v>
      </c>
      <c r="J52" s="36">
        <f t="shared" si="11"/>
        <v>0</v>
      </c>
      <c r="K52" s="36">
        <f t="shared" si="11"/>
        <v>0</v>
      </c>
      <c r="L52" s="36">
        <f t="shared" si="11"/>
        <v>0</v>
      </c>
      <c r="M52" s="121">
        <f t="shared" si="11"/>
        <v>0</v>
      </c>
      <c r="O52" s="114"/>
    </row>
    <row r="53" spans="1:15" x14ac:dyDescent="0.2">
      <c r="A53" s="179"/>
      <c r="B53" s="11"/>
      <c r="C53" s="45"/>
      <c r="D53" s="45"/>
      <c r="E53" s="45"/>
      <c r="F53" s="45"/>
      <c r="G53" s="47"/>
      <c r="H53" s="47"/>
      <c r="I53" s="47"/>
      <c r="J53" s="47"/>
      <c r="K53" s="47"/>
      <c r="L53" s="47"/>
      <c r="M53" s="182"/>
      <c r="O53" s="114"/>
    </row>
    <row r="54" spans="1:15" x14ac:dyDescent="0.2">
      <c r="A54" s="439" t="s">
        <v>179</v>
      </c>
      <c r="B54" s="440"/>
      <c r="C54" s="187" t="s">
        <v>22</v>
      </c>
      <c r="D54" s="187" t="s">
        <v>23</v>
      </c>
      <c r="E54" s="187" t="s">
        <v>27</v>
      </c>
      <c r="F54" s="43"/>
      <c r="G54" s="107" t="s">
        <v>63</v>
      </c>
      <c r="H54" s="139" t="str">
        <f>+G55</f>
        <v xml:space="preserve">  FAE&amp;T Program</v>
      </c>
      <c r="I54" s="149" t="s">
        <v>63</v>
      </c>
      <c r="J54" s="139" t="str">
        <f>+I55</f>
        <v xml:space="preserve">    Supportive Services</v>
      </c>
      <c r="K54" s="150" t="s">
        <v>63</v>
      </c>
      <c r="L54" s="139" t="str">
        <f>+K55</f>
        <v xml:space="preserve">   ENTER FUND SOURCE HERE </v>
      </c>
      <c r="M54" s="51"/>
    </row>
    <row r="55" spans="1:15" ht="22.5" x14ac:dyDescent="0.2">
      <c r="A55" s="52"/>
      <c r="B55" s="10"/>
      <c r="C55" s="186" t="s">
        <v>26</v>
      </c>
      <c r="D55" s="186" t="s">
        <v>24</v>
      </c>
      <c r="E55" s="186" t="s">
        <v>14</v>
      </c>
      <c r="F55" s="332"/>
      <c r="G55" s="153" t="str">
        <f>RIGHT('BUDGET SUMMARY'!$A$2,LEN($A$2)-15)</f>
        <v xml:space="preserve">  FAE&amp;T Program</v>
      </c>
      <c r="H55" s="140" t="s">
        <v>50</v>
      </c>
      <c r="I55" s="151" t="str">
        <f>RIGHT('BUDGET SUMMARY'!$A$3,LEN($A$3)-15)</f>
        <v xml:space="preserve">    Supportive Services</v>
      </c>
      <c r="J55" s="140" t="s">
        <v>50</v>
      </c>
      <c r="K55" s="152" t="str">
        <f>$K$13</f>
        <v xml:space="preserve">   ENTER FUND SOURCE HERE </v>
      </c>
      <c r="L55" s="140" t="s">
        <v>50</v>
      </c>
      <c r="M55" s="53" t="s">
        <v>46</v>
      </c>
    </row>
    <row r="56" spans="1:15" x14ac:dyDescent="0.2">
      <c r="A56" s="91" t="s">
        <v>64</v>
      </c>
      <c r="B56" s="84"/>
      <c r="C56" s="38"/>
      <c r="D56" s="38"/>
      <c r="E56" s="38"/>
      <c r="F56" s="39"/>
      <c r="G56" s="377"/>
      <c r="H56" s="376"/>
      <c r="I56" s="376"/>
      <c r="J56" s="141"/>
      <c r="K56" s="377"/>
      <c r="L56" s="141"/>
      <c r="M56" s="53"/>
    </row>
    <row r="57" spans="1:15" x14ac:dyDescent="0.2">
      <c r="A57" s="191">
        <v>1</v>
      </c>
      <c r="B57" s="190" t="s">
        <v>131</v>
      </c>
      <c r="C57" s="88"/>
      <c r="D57" s="89"/>
      <c r="E57" s="89"/>
      <c r="F57" s="35"/>
      <c r="G57" s="36">
        <f>ROUND($C57*$D57*$E57*$G$56,0)</f>
        <v>0</v>
      </c>
      <c r="H57" s="36"/>
      <c r="I57" s="418"/>
      <c r="J57" s="142"/>
      <c r="K57" s="36">
        <f>ROUND($C57*$D57*$E57*$K$56,0)</f>
        <v>0</v>
      </c>
      <c r="L57" s="142"/>
      <c r="M57" s="55">
        <f>SUM(G57:L57)</f>
        <v>0</v>
      </c>
      <c r="O57" s="13"/>
    </row>
    <row r="58" spans="1:15" x14ac:dyDescent="0.2">
      <c r="A58" s="191">
        <v>2</v>
      </c>
      <c r="B58" s="190" t="s">
        <v>131</v>
      </c>
      <c r="C58" s="88"/>
      <c r="D58" s="89"/>
      <c r="E58" s="89"/>
      <c r="F58" s="35"/>
      <c r="G58" s="36">
        <f>ROUND($C58*$D58*$E58*$G$56,0)</f>
        <v>0</v>
      </c>
      <c r="H58" s="36"/>
      <c r="I58" s="418"/>
      <c r="J58" s="142"/>
      <c r="K58" s="36">
        <f>ROUND($C58*$D58*$E58*$K$56,0)</f>
        <v>0</v>
      </c>
      <c r="L58" s="142"/>
      <c r="M58" s="55">
        <f>SUM(G58:L58)</f>
        <v>0</v>
      </c>
      <c r="O58" s="13"/>
    </row>
    <row r="59" spans="1:15" x14ac:dyDescent="0.2">
      <c r="A59" s="191">
        <v>3</v>
      </c>
      <c r="B59" s="190" t="s">
        <v>106</v>
      </c>
      <c r="C59" s="88"/>
      <c r="D59" s="89"/>
      <c r="E59" s="89"/>
      <c r="F59" s="35"/>
      <c r="G59" s="36">
        <f t="shared" ref="G59:G65" si="12">ROUND($C59*$D59*$E59*$G$56,0)</f>
        <v>0</v>
      </c>
      <c r="H59" s="36"/>
      <c r="I59" s="418"/>
      <c r="J59" s="142"/>
      <c r="K59" s="36">
        <f t="shared" ref="K59:K65" si="13">ROUND($C59*$D59*$E59*$K$56,0)</f>
        <v>0</v>
      </c>
      <c r="L59" s="142"/>
      <c r="M59" s="55">
        <f t="shared" ref="M59:M65" si="14">SUM(G59:L59)</f>
        <v>0</v>
      </c>
      <c r="O59" s="13"/>
    </row>
    <row r="60" spans="1:15" x14ac:dyDescent="0.2">
      <c r="A60" s="191">
        <v>4</v>
      </c>
      <c r="B60" s="190" t="s">
        <v>107</v>
      </c>
      <c r="C60" s="88"/>
      <c r="D60" s="89"/>
      <c r="E60" s="89"/>
      <c r="F60" s="35"/>
      <c r="G60" s="36">
        <f t="shared" si="12"/>
        <v>0</v>
      </c>
      <c r="H60" s="36"/>
      <c r="I60" s="418"/>
      <c r="J60" s="142"/>
      <c r="K60" s="36">
        <f t="shared" si="13"/>
        <v>0</v>
      </c>
      <c r="L60" s="142"/>
      <c r="M60" s="55">
        <f t="shared" si="14"/>
        <v>0</v>
      </c>
      <c r="O60" s="13"/>
    </row>
    <row r="61" spans="1:15" x14ac:dyDescent="0.2">
      <c r="A61" s="191">
        <v>5</v>
      </c>
      <c r="B61" s="192" t="s">
        <v>108</v>
      </c>
      <c r="C61" s="88"/>
      <c r="D61" s="89"/>
      <c r="E61" s="89"/>
      <c r="F61" s="35"/>
      <c r="G61" s="36">
        <f t="shared" si="12"/>
        <v>0</v>
      </c>
      <c r="H61" s="36"/>
      <c r="I61" s="418"/>
      <c r="J61" s="142"/>
      <c r="K61" s="36">
        <f t="shared" si="13"/>
        <v>0</v>
      </c>
      <c r="L61" s="142"/>
      <c r="M61" s="55">
        <f t="shared" si="14"/>
        <v>0</v>
      </c>
      <c r="O61" s="14"/>
    </row>
    <row r="62" spans="1:15" x14ac:dyDescent="0.2">
      <c r="A62" s="191">
        <v>6</v>
      </c>
      <c r="B62" s="188" t="s">
        <v>54</v>
      </c>
      <c r="C62" s="88"/>
      <c r="D62" s="89"/>
      <c r="E62" s="89"/>
      <c r="F62" s="35"/>
      <c r="G62" s="36">
        <f t="shared" si="12"/>
        <v>0</v>
      </c>
      <c r="H62" s="36"/>
      <c r="I62" s="418"/>
      <c r="J62" s="142"/>
      <c r="K62" s="36">
        <f t="shared" si="13"/>
        <v>0</v>
      </c>
      <c r="L62" s="142"/>
      <c r="M62" s="55">
        <f t="shared" si="14"/>
        <v>0</v>
      </c>
      <c r="O62" s="14"/>
    </row>
    <row r="63" spans="1:15" x14ac:dyDescent="0.2">
      <c r="A63" s="191">
        <v>7</v>
      </c>
      <c r="B63" s="189" t="s">
        <v>109</v>
      </c>
      <c r="C63" s="88"/>
      <c r="D63" s="89"/>
      <c r="E63" s="89"/>
      <c r="F63" s="35"/>
      <c r="G63" s="36">
        <f t="shared" si="12"/>
        <v>0</v>
      </c>
      <c r="H63" s="36"/>
      <c r="I63" s="418"/>
      <c r="J63" s="142"/>
      <c r="K63" s="36">
        <f t="shared" si="13"/>
        <v>0</v>
      </c>
      <c r="L63" s="142"/>
      <c r="M63" s="55">
        <f t="shared" si="14"/>
        <v>0</v>
      </c>
      <c r="O63" s="15"/>
    </row>
    <row r="64" spans="1:15" x14ac:dyDescent="0.2">
      <c r="A64" s="191">
        <v>8</v>
      </c>
      <c r="B64" s="275" t="s">
        <v>133</v>
      </c>
      <c r="C64" s="88"/>
      <c r="D64" s="89"/>
      <c r="E64" s="89"/>
      <c r="F64" s="35"/>
      <c r="G64" s="36">
        <f t="shared" si="12"/>
        <v>0</v>
      </c>
      <c r="H64" s="36"/>
      <c r="I64" s="418"/>
      <c r="J64" s="142"/>
      <c r="K64" s="36">
        <f t="shared" si="13"/>
        <v>0</v>
      </c>
      <c r="L64" s="142"/>
      <c r="M64" s="55">
        <f t="shared" si="14"/>
        <v>0</v>
      </c>
      <c r="O64" s="15"/>
    </row>
    <row r="65" spans="1:15" x14ac:dyDescent="0.2">
      <c r="A65" s="191">
        <v>9</v>
      </c>
      <c r="B65" s="315" t="s">
        <v>146</v>
      </c>
      <c r="C65" s="88"/>
      <c r="D65" s="89"/>
      <c r="E65" s="89"/>
      <c r="F65" s="35"/>
      <c r="G65" s="36">
        <f t="shared" si="12"/>
        <v>0</v>
      </c>
      <c r="H65" s="36"/>
      <c r="I65" s="418"/>
      <c r="J65" s="142"/>
      <c r="K65" s="36">
        <f t="shared" si="13"/>
        <v>0</v>
      </c>
      <c r="L65" s="142"/>
      <c r="M65" s="55">
        <f t="shared" si="14"/>
        <v>0</v>
      </c>
      <c r="O65" s="15"/>
    </row>
    <row r="66" spans="1:15" x14ac:dyDescent="0.2">
      <c r="A66" s="77" t="s">
        <v>58</v>
      </c>
      <c r="B66" s="12"/>
      <c r="C66" s="35">
        <f>SUM(C57:C65)</f>
        <v>0</v>
      </c>
      <c r="D66" s="35"/>
      <c r="E66" s="35"/>
      <c r="F66" s="35"/>
      <c r="G66" s="36">
        <f t="shared" ref="G66:M66" si="15">SUM(G57:G65)</f>
        <v>0</v>
      </c>
      <c r="H66" s="36">
        <f t="shared" si="15"/>
        <v>0</v>
      </c>
      <c r="I66" s="36">
        <f t="shared" si="15"/>
        <v>0</v>
      </c>
      <c r="J66" s="36">
        <f t="shared" si="15"/>
        <v>0</v>
      </c>
      <c r="K66" s="36">
        <f t="shared" si="15"/>
        <v>0</v>
      </c>
      <c r="L66" s="36">
        <f t="shared" si="15"/>
        <v>0</v>
      </c>
      <c r="M66" s="121">
        <f t="shared" si="15"/>
        <v>0</v>
      </c>
    </row>
    <row r="67" spans="1:15" x14ac:dyDescent="0.2">
      <c r="A67" s="50"/>
      <c r="B67" s="183"/>
      <c r="C67" s="184"/>
      <c r="D67" s="184"/>
      <c r="E67" s="184"/>
      <c r="F67" s="184"/>
      <c r="G67" s="40"/>
      <c r="H67" s="40"/>
      <c r="I67" s="40"/>
      <c r="J67" s="143"/>
      <c r="K67" s="40"/>
      <c r="L67" s="143"/>
      <c r="M67" s="185"/>
    </row>
    <row r="68" spans="1:15" x14ac:dyDescent="0.2">
      <c r="A68" s="50" t="s">
        <v>163</v>
      </c>
      <c r="B68" s="8"/>
      <c r="C68" s="42" t="s">
        <v>28</v>
      </c>
      <c r="D68" s="42" t="s">
        <v>19</v>
      </c>
      <c r="E68" s="42"/>
      <c r="F68" s="43"/>
      <c r="G68" s="107" t="s">
        <v>63</v>
      </c>
      <c r="H68" s="139" t="str">
        <f>+G69</f>
        <v xml:space="preserve">  FAE&amp;T Program</v>
      </c>
      <c r="I68" s="149" t="s">
        <v>63</v>
      </c>
      <c r="J68" s="139" t="str">
        <f>+I69</f>
        <v xml:space="preserve">    Supportive Services</v>
      </c>
      <c r="K68" s="150" t="s">
        <v>63</v>
      </c>
      <c r="L68" s="139" t="str">
        <f>+K69</f>
        <v xml:space="preserve">   ENTER FUND SOURCE HERE </v>
      </c>
      <c r="M68" s="51"/>
    </row>
    <row r="69" spans="1:15" ht="22.5" x14ac:dyDescent="0.2">
      <c r="A69" s="52"/>
      <c r="B69" s="72"/>
      <c r="C69" s="38" t="s">
        <v>29</v>
      </c>
      <c r="D69" s="71"/>
      <c r="E69" s="71"/>
      <c r="F69" s="71"/>
      <c r="G69" s="153" t="str">
        <f>RIGHT('BUDGET SUMMARY'!$A$2,LEN($A$2)-15)</f>
        <v xml:space="preserve">  FAE&amp;T Program</v>
      </c>
      <c r="H69" s="140" t="s">
        <v>50</v>
      </c>
      <c r="I69" s="151" t="str">
        <f>RIGHT('BUDGET SUMMARY'!$A$3,LEN($A$3)-15)</f>
        <v xml:space="preserve">    Supportive Services</v>
      </c>
      <c r="J69" s="140" t="s">
        <v>50</v>
      </c>
      <c r="K69" s="152" t="str">
        <f>$K$13</f>
        <v xml:space="preserve">   ENTER FUND SOURCE HERE </v>
      </c>
      <c r="L69" s="140" t="s">
        <v>50</v>
      </c>
      <c r="M69" s="53" t="s">
        <v>46</v>
      </c>
    </row>
    <row r="70" spans="1:15" x14ac:dyDescent="0.2">
      <c r="A70" s="91" t="s">
        <v>64</v>
      </c>
      <c r="B70" s="84"/>
      <c r="C70" s="38"/>
      <c r="D70" s="38"/>
      <c r="E70" s="38"/>
      <c r="F70" s="39"/>
      <c r="G70" s="377"/>
      <c r="H70" s="376"/>
      <c r="I70" s="376"/>
      <c r="J70" s="141"/>
      <c r="K70" s="377"/>
      <c r="L70" s="141"/>
      <c r="M70" s="53"/>
    </row>
    <row r="71" spans="1:15" ht="14.25" customHeight="1" x14ac:dyDescent="0.2">
      <c r="A71" s="54">
        <v>1</v>
      </c>
      <c r="B71" s="275" t="s">
        <v>175</v>
      </c>
      <c r="C71" s="89"/>
      <c r="D71" s="88"/>
      <c r="E71" s="35"/>
      <c r="F71" s="35"/>
      <c r="G71" s="36">
        <f>ROUND(($C71*$D71)*G70,0)</f>
        <v>0</v>
      </c>
      <c r="H71" s="36"/>
      <c r="I71" s="418"/>
      <c r="J71" s="142"/>
      <c r="K71" s="36">
        <f>ROUND(($C71*$D71)*K70,0)</f>
        <v>0</v>
      </c>
      <c r="L71" s="142"/>
      <c r="M71" s="55">
        <f>SUM(G71:L71)</f>
        <v>0</v>
      </c>
    </row>
    <row r="72" spans="1:15" s="340" customFormat="1" ht="14.25" customHeight="1" x14ac:dyDescent="0.2">
      <c r="A72" s="54">
        <v>2</v>
      </c>
      <c r="B72" s="128"/>
      <c r="C72" s="89"/>
      <c r="D72" s="88"/>
      <c r="E72" s="35"/>
      <c r="F72" s="35"/>
      <c r="G72" s="36">
        <f>ROUND(($C72*$D72)*G70,0)</f>
        <v>0</v>
      </c>
      <c r="H72" s="36"/>
      <c r="I72" s="418"/>
      <c r="J72" s="142"/>
      <c r="K72" s="36">
        <f>ROUND(($C72*$D72)*K70,0)</f>
        <v>0</v>
      </c>
      <c r="L72" s="142"/>
      <c r="M72" s="55">
        <f>SUM(G72:L72)</f>
        <v>0</v>
      </c>
    </row>
    <row r="73" spans="1:15" x14ac:dyDescent="0.2">
      <c r="A73" s="77" t="s">
        <v>58</v>
      </c>
      <c r="B73" s="12"/>
      <c r="C73" s="36"/>
      <c r="D73" s="35"/>
      <c r="E73" s="35"/>
      <c r="F73" s="35"/>
      <c r="G73" s="36">
        <f>SUM(G71:G72)</f>
        <v>0</v>
      </c>
      <c r="H73" s="36">
        <f t="shared" ref="H73:M73" si="16">SUM(H71:H72)</f>
        <v>0</v>
      </c>
      <c r="I73" s="36">
        <f t="shared" si="16"/>
        <v>0</v>
      </c>
      <c r="J73" s="36">
        <f t="shared" si="16"/>
        <v>0</v>
      </c>
      <c r="K73" s="36">
        <f t="shared" si="16"/>
        <v>0</v>
      </c>
      <c r="L73" s="36">
        <f t="shared" si="16"/>
        <v>0</v>
      </c>
      <c r="M73" s="388">
        <f t="shared" si="16"/>
        <v>0</v>
      </c>
      <c r="O73" s="114"/>
    </row>
    <row r="74" spans="1:15" x14ac:dyDescent="0.2">
      <c r="A74" s="59"/>
      <c r="B74" s="11"/>
      <c r="C74" s="45"/>
      <c r="D74" s="45"/>
      <c r="E74" s="45"/>
      <c r="F74" s="45"/>
      <c r="G74" s="47"/>
      <c r="H74" s="47"/>
      <c r="I74" s="47"/>
      <c r="J74" s="47"/>
      <c r="K74" s="47"/>
      <c r="L74" s="47"/>
      <c r="M74" s="73"/>
    </row>
    <row r="75" spans="1:15" x14ac:dyDescent="0.2">
      <c r="A75" s="50" t="s">
        <v>132</v>
      </c>
      <c r="B75" s="9"/>
      <c r="C75" s="42" t="s">
        <v>19</v>
      </c>
      <c r="D75" s="42" t="s">
        <v>25</v>
      </c>
      <c r="E75" s="43"/>
      <c r="F75" s="43"/>
      <c r="G75" s="107" t="s">
        <v>63</v>
      </c>
      <c r="H75" s="139" t="str">
        <f>+G76</f>
        <v xml:space="preserve">  FAE&amp;T Program</v>
      </c>
      <c r="I75" s="149" t="s">
        <v>63</v>
      </c>
      <c r="J75" s="139" t="str">
        <f>+I76</f>
        <v xml:space="preserve">    Supportive Services</v>
      </c>
      <c r="K75" s="150" t="s">
        <v>63</v>
      </c>
      <c r="L75" s="139" t="str">
        <f>+K76</f>
        <v xml:space="preserve">   ENTER FUND SOURCE HERE </v>
      </c>
      <c r="M75" s="51"/>
    </row>
    <row r="76" spans="1:15" ht="22.5" x14ac:dyDescent="0.2">
      <c r="A76" s="58"/>
      <c r="B76" s="10"/>
      <c r="C76" s="38" t="s">
        <v>20</v>
      </c>
      <c r="D76" s="38" t="s">
        <v>21</v>
      </c>
      <c r="E76" s="39"/>
      <c r="F76" s="39"/>
      <c r="G76" s="153" t="str">
        <f>RIGHT('BUDGET SUMMARY'!$A$2,LEN($A$2)-15)</f>
        <v xml:space="preserve">  FAE&amp;T Program</v>
      </c>
      <c r="H76" s="140" t="s">
        <v>50</v>
      </c>
      <c r="I76" s="151" t="str">
        <f>RIGHT('BUDGET SUMMARY'!$A$3,LEN($A$3)-15)</f>
        <v xml:space="preserve">    Supportive Services</v>
      </c>
      <c r="J76" s="140" t="s">
        <v>50</v>
      </c>
      <c r="K76" s="152" t="str">
        <f>$K$13</f>
        <v xml:space="preserve">   ENTER FUND SOURCE HERE </v>
      </c>
      <c r="L76" s="140" t="s">
        <v>50</v>
      </c>
      <c r="M76" s="53" t="s">
        <v>46</v>
      </c>
    </row>
    <row r="77" spans="1:15" x14ac:dyDescent="0.2">
      <c r="A77" s="91" t="s">
        <v>64</v>
      </c>
      <c r="B77" s="84"/>
      <c r="C77" s="38"/>
      <c r="D77" s="38"/>
      <c r="E77" s="38"/>
      <c r="F77" s="39"/>
      <c r="G77" s="377"/>
      <c r="H77" s="376"/>
      <c r="I77" s="377">
        <v>1</v>
      </c>
      <c r="J77" s="141"/>
      <c r="K77" s="377"/>
      <c r="L77" s="141"/>
      <c r="M77" s="53"/>
    </row>
    <row r="78" spans="1:15" x14ac:dyDescent="0.2">
      <c r="A78" s="54">
        <v>1</v>
      </c>
      <c r="B78" s="343" t="s">
        <v>79</v>
      </c>
      <c r="C78" s="88"/>
      <c r="D78" s="89"/>
      <c r="E78" s="35"/>
      <c r="F78" s="35"/>
      <c r="G78" s="36">
        <f>ROUND(($C78*$D78)*G$77,0)</f>
        <v>0</v>
      </c>
      <c r="H78" s="36"/>
      <c r="I78" s="36">
        <f>ROUND(($C78*$D78)*I$77,0)</f>
        <v>0</v>
      </c>
      <c r="J78" s="142"/>
      <c r="K78" s="36">
        <f t="shared" ref="I78:K85" si="17">ROUND(($C78*$D78)*K$77,0)</f>
        <v>0</v>
      </c>
      <c r="L78" s="142"/>
      <c r="M78" s="55">
        <f t="shared" ref="M78:M85" si="18">SUM(G78:L78)</f>
        <v>0</v>
      </c>
    </row>
    <row r="79" spans="1:15" x14ac:dyDescent="0.2">
      <c r="A79" s="54">
        <v>2</v>
      </c>
      <c r="B79" s="16"/>
      <c r="C79" s="88"/>
      <c r="D79" s="89"/>
      <c r="E79" s="35"/>
      <c r="F79" s="35"/>
      <c r="G79" s="36">
        <f t="shared" ref="G79:G85" si="19">ROUND(($C79*$D79)*$G$77,0)</f>
        <v>0</v>
      </c>
      <c r="H79" s="36"/>
      <c r="I79" s="36">
        <f t="shared" si="17"/>
        <v>0</v>
      </c>
      <c r="J79" s="142"/>
      <c r="K79" s="36">
        <f t="shared" si="17"/>
        <v>0</v>
      </c>
      <c r="L79" s="142"/>
      <c r="M79" s="55">
        <f t="shared" si="18"/>
        <v>0</v>
      </c>
    </row>
    <row r="80" spans="1:15" x14ac:dyDescent="0.2">
      <c r="A80" s="54">
        <v>3</v>
      </c>
      <c r="B80" s="16"/>
      <c r="C80" s="88"/>
      <c r="D80" s="89"/>
      <c r="E80" s="35"/>
      <c r="F80" s="35"/>
      <c r="G80" s="36">
        <f t="shared" si="19"/>
        <v>0</v>
      </c>
      <c r="H80" s="36"/>
      <c r="I80" s="36">
        <f t="shared" si="17"/>
        <v>0</v>
      </c>
      <c r="J80" s="142"/>
      <c r="K80" s="36">
        <f t="shared" si="17"/>
        <v>0</v>
      </c>
      <c r="L80" s="142"/>
      <c r="M80" s="55">
        <f t="shared" si="18"/>
        <v>0</v>
      </c>
    </row>
    <row r="81" spans="1:13" x14ac:dyDescent="0.2">
      <c r="A81" s="54">
        <v>4</v>
      </c>
      <c r="B81" s="16"/>
      <c r="C81" s="88"/>
      <c r="D81" s="89"/>
      <c r="E81" s="35"/>
      <c r="F81" s="35"/>
      <c r="G81" s="36">
        <f t="shared" si="19"/>
        <v>0</v>
      </c>
      <c r="H81" s="36"/>
      <c r="I81" s="36">
        <f t="shared" si="17"/>
        <v>0</v>
      </c>
      <c r="J81" s="142"/>
      <c r="K81" s="36">
        <f t="shared" si="17"/>
        <v>0</v>
      </c>
      <c r="L81" s="142"/>
      <c r="M81" s="55">
        <f t="shared" si="18"/>
        <v>0</v>
      </c>
    </row>
    <row r="82" spans="1:13" x14ac:dyDescent="0.2">
      <c r="A82" s="54">
        <v>5</v>
      </c>
      <c r="B82" s="12"/>
      <c r="C82" s="88"/>
      <c r="D82" s="89"/>
      <c r="E82" s="35"/>
      <c r="F82" s="35"/>
      <c r="G82" s="36">
        <f t="shared" si="19"/>
        <v>0</v>
      </c>
      <c r="H82" s="36"/>
      <c r="I82" s="36">
        <f t="shared" si="17"/>
        <v>0</v>
      </c>
      <c r="J82" s="142"/>
      <c r="K82" s="36">
        <f t="shared" si="17"/>
        <v>0</v>
      </c>
      <c r="L82" s="142"/>
      <c r="M82" s="55">
        <f t="shared" si="18"/>
        <v>0</v>
      </c>
    </row>
    <row r="83" spans="1:13" x14ac:dyDescent="0.2">
      <c r="A83" s="54">
        <v>6</v>
      </c>
      <c r="B83" s="12"/>
      <c r="C83" s="88"/>
      <c r="D83" s="89"/>
      <c r="E83" s="35"/>
      <c r="F83" s="35"/>
      <c r="G83" s="36">
        <f t="shared" si="19"/>
        <v>0</v>
      </c>
      <c r="H83" s="36"/>
      <c r="I83" s="36">
        <f t="shared" si="17"/>
        <v>0</v>
      </c>
      <c r="J83" s="142"/>
      <c r="K83" s="36">
        <f t="shared" si="17"/>
        <v>0</v>
      </c>
      <c r="L83" s="142"/>
      <c r="M83" s="55">
        <f t="shared" si="18"/>
        <v>0</v>
      </c>
    </row>
    <row r="84" spans="1:13" x14ac:dyDescent="0.2">
      <c r="A84" s="54">
        <v>7</v>
      </c>
      <c r="B84" s="12"/>
      <c r="C84" s="88"/>
      <c r="D84" s="89"/>
      <c r="E84" s="35"/>
      <c r="F84" s="35"/>
      <c r="G84" s="36">
        <f t="shared" si="19"/>
        <v>0</v>
      </c>
      <c r="H84" s="36"/>
      <c r="I84" s="36">
        <f t="shared" si="17"/>
        <v>0</v>
      </c>
      <c r="J84" s="142"/>
      <c r="K84" s="36">
        <f t="shared" si="17"/>
        <v>0</v>
      </c>
      <c r="L84" s="142"/>
      <c r="M84" s="55">
        <f t="shared" si="18"/>
        <v>0</v>
      </c>
    </row>
    <row r="85" spans="1:13" x14ac:dyDescent="0.2">
      <c r="A85" s="54">
        <v>8</v>
      </c>
      <c r="B85" s="12"/>
      <c r="C85" s="88"/>
      <c r="D85" s="89"/>
      <c r="E85" s="35"/>
      <c r="F85" s="35"/>
      <c r="G85" s="36">
        <f t="shared" si="19"/>
        <v>0</v>
      </c>
      <c r="H85" s="36"/>
      <c r="I85" s="36">
        <f t="shared" si="17"/>
        <v>0</v>
      </c>
      <c r="J85" s="142"/>
      <c r="K85" s="36">
        <f t="shared" si="17"/>
        <v>0</v>
      </c>
      <c r="L85" s="142"/>
      <c r="M85" s="55">
        <f t="shared" si="18"/>
        <v>0</v>
      </c>
    </row>
    <row r="86" spans="1:13" x14ac:dyDescent="0.2">
      <c r="A86" s="77" t="s">
        <v>58</v>
      </c>
      <c r="B86" s="12"/>
      <c r="C86" s="35">
        <f>SUM(C78:C85)</f>
        <v>0</v>
      </c>
      <c r="D86" s="35"/>
      <c r="E86" s="35"/>
      <c r="F86" s="35"/>
      <c r="G86" s="36">
        <f t="shared" ref="G86:M86" si="20">SUM(G78:G85)</f>
        <v>0</v>
      </c>
      <c r="H86" s="36">
        <f t="shared" si="20"/>
        <v>0</v>
      </c>
      <c r="I86" s="36">
        <f t="shared" si="20"/>
        <v>0</v>
      </c>
      <c r="J86" s="36">
        <f t="shared" si="20"/>
        <v>0</v>
      </c>
      <c r="K86" s="36">
        <f t="shared" si="20"/>
        <v>0</v>
      </c>
      <c r="L86" s="36">
        <f t="shared" si="20"/>
        <v>0</v>
      </c>
      <c r="M86" s="86">
        <f t="shared" si="20"/>
        <v>0</v>
      </c>
    </row>
    <row r="87" spans="1:13" x14ac:dyDescent="0.2">
      <c r="A87" s="59"/>
      <c r="B87" s="11"/>
      <c r="C87" s="45"/>
      <c r="D87" s="45"/>
      <c r="E87" s="45"/>
      <c r="F87" s="45"/>
      <c r="G87" s="11"/>
      <c r="H87" s="11"/>
      <c r="I87" s="11"/>
      <c r="J87" s="11"/>
      <c r="K87" s="11"/>
      <c r="L87" s="11"/>
      <c r="M87" s="60"/>
    </row>
    <row r="88" spans="1:13" x14ac:dyDescent="0.2">
      <c r="A88" s="30"/>
      <c r="B88" s="20"/>
      <c r="C88" s="61"/>
      <c r="D88" s="61"/>
      <c r="E88" s="61"/>
      <c r="F88" s="61"/>
      <c r="G88" s="20"/>
      <c r="H88" s="20"/>
      <c r="I88" s="20"/>
      <c r="J88" s="20"/>
      <c r="K88" s="20"/>
      <c r="L88" s="20"/>
      <c r="M88" s="31"/>
    </row>
    <row r="89" spans="1:13" x14ac:dyDescent="0.2">
      <c r="A89" s="50" t="s">
        <v>116</v>
      </c>
      <c r="B89" s="9"/>
      <c r="C89" s="42" t="s">
        <v>28</v>
      </c>
      <c r="D89" s="42" t="s">
        <v>111</v>
      </c>
      <c r="E89" s="42" t="s">
        <v>55</v>
      </c>
      <c r="F89" s="194" t="s">
        <v>17</v>
      </c>
      <c r="G89" s="107" t="s">
        <v>63</v>
      </c>
      <c r="H89" s="139" t="str">
        <f>+G90</f>
        <v xml:space="preserve">  FAE&amp;T Program</v>
      </c>
      <c r="I89" s="149" t="s">
        <v>63</v>
      </c>
      <c r="J89" s="139" t="str">
        <f>+I90</f>
        <v xml:space="preserve">    Supportive Services</v>
      </c>
      <c r="K89" s="150" t="s">
        <v>63</v>
      </c>
      <c r="L89" s="139" t="str">
        <f>+K90</f>
        <v xml:space="preserve">   ENTER FUND SOURCE HERE </v>
      </c>
      <c r="M89" s="51"/>
    </row>
    <row r="90" spans="1:13" ht="22.5" x14ac:dyDescent="0.2">
      <c r="A90" s="58"/>
      <c r="B90" s="10"/>
      <c r="C90" s="38" t="s">
        <v>29</v>
      </c>
      <c r="D90" s="38" t="s">
        <v>112</v>
      </c>
      <c r="E90" s="38" t="s">
        <v>113</v>
      </c>
      <c r="F90" s="193" t="s">
        <v>114</v>
      </c>
      <c r="G90" s="153" t="str">
        <f>RIGHT('BUDGET SUMMARY'!$A$2,LEN($A$2)-15)</f>
        <v xml:space="preserve">  FAE&amp;T Program</v>
      </c>
      <c r="H90" s="140" t="s">
        <v>50</v>
      </c>
      <c r="I90" s="151" t="str">
        <f>RIGHT('BUDGET SUMMARY'!$A$3,LEN($A$3)-15)</f>
        <v xml:space="preserve">    Supportive Services</v>
      </c>
      <c r="J90" s="140" t="s">
        <v>50</v>
      </c>
      <c r="K90" s="152" t="str">
        <f>$K$13</f>
        <v xml:space="preserve">   ENTER FUND SOURCE HERE </v>
      </c>
      <c r="L90" s="140" t="s">
        <v>50</v>
      </c>
      <c r="M90" s="53" t="s">
        <v>46</v>
      </c>
    </row>
    <row r="91" spans="1:13" x14ac:dyDescent="0.2">
      <c r="A91" s="196" t="s">
        <v>64</v>
      </c>
      <c r="B91" s="195"/>
      <c r="C91" s="186"/>
      <c r="D91" s="186"/>
      <c r="E91" s="186"/>
      <c r="F91" s="193"/>
      <c r="G91" s="377"/>
      <c r="H91" s="376"/>
      <c r="I91" s="376"/>
      <c r="J91" s="141"/>
      <c r="K91" s="377">
        <v>0.2</v>
      </c>
      <c r="L91" s="140"/>
      <c r="M91" s="53"/>
    </row>
    <row r="92" spans="1:13" x14ac:dyDescent="0.2">
      <c r="A92" s="54">
        <v>1</v>
      </c>
      <c r="B92" s="275" t="s">
        <v>80</v>
      </c>
      <c r="C92" s="35"/>
      <c r="D92" s="35"/>
      <c r="E92" s="35"/>
      <c r="F92" s="35"/>
      <c r="G92" s="36">
        <f t="shared" ref="G92:G93" si="21">ROUND($C92*$D92*$E92*F92*$G$91,0)</f>
        <v>0</v>
      </c>
      <c r="H92" s="35"/>
      <c r="I92" s="418"/>
      <c r="J92" s="35"/>
      <c r="K92" s="36">
        <f t="shared" ref="K92:K95" si="22">ROUND($C92*$D92*$E92*F92*K$91,0)</f>
        <v>0</v>
      </c>
      <c r="L92" s="35"/>
      <c r="M92" s="55">
        <f>SUM(G92:L92)</f>
        <v>0</v>
      </c>
    </row>
    <row r="93" spans="1:13" x14ac:dyDescent="0.2">
      <c r="A93" s="54">
        <v>2</v>
      </c>
      <c r="B93" s="275" t="s">
        <v>81</v>
      </c>
      <c r="C93" s="35"/>
      <c r="D93" s="35"/>
      <c r="E93" s="35"/>
      <c r="F93" s="35"/>
      <c r="G93" s="36">
        <f t="shared" si="21"/>
        <v>0</v>
      </c>
      <c r="H93" s="35"/>
      <c r="I93" s="418"/>
      <c r="J93" s="35"/>
      <c r="K93" s="36">
        <f t="shared" si="22"/>
        <v>0</v>
      </c>
      <c r="L93" s="35"/>
      <c r="M93" s="55">
        <f>SUM(G93:L93)</f>
        <v>0</v>
      </c>
    </row>
    <row r="94" spans="1:13" s="340" customFormat="1" ht="15" x14ac:dyDescent="0.2">
      <c r="A94" s="54">
        <v>3</v>
      </c>
      <c r="B94" s="415" t="s">
        <v>152</v>
      </c>
      <c r="C94" s="35"/>
      <c r="D94" s="35"/>
      <c r="E94" s="35"/>
      <c r="F94" s="35"/>
      <c r="G94" s="36">
        <f>ROUND($C94*$D94*$E94*F94*$G$91,0)</f>
        <v>0</v>
      </c>
      <c r="H94" s="35"/>
      <c r="I94" s="418"/>
      <c r="J94" s="35"/>
      <c r="K94" s="36">
        <f t="shared" si="22"/>
        <v>0</v>
      </c>
      <c r="L94" s="35"/>
      <c r="M94" s="55">
        <f t="shared" ref="M94:M95" si="23">SUM(G94:L94)</f>
        <v>0</v>
      </c>
    </row>
    <row r="95" spans="1:13" x14ac:dyDescent="0.2">
      <c r="A95" s="54">
        <v>4</v>
      </c>
      <c r="B95" s="275" t="s">
        <v>72</v>
      </c>
      <c r="C95" s="35"/>
      <c r="D95" s="35"/>
      <c r="E95" s="35"/>
      <c r="F95" s="35"/>
      <c r="G95" s="36">
        <f t="shared" ref="G95:G96" si="24">ROUND($C95*$D95*$E95*F95*$G$91,0)</f>
        <v>0</v>
      </c>
      <c r="H95" s="35"/>
      <c r="I95" s="418"/>
      <c r="J95" s="35"/>
      <c r="K95" s="36">
        <f t="shared" si="22"/>
        <v>0</v>
      </c>
      <c r="L95" s="35"/>
      <c r="M95" s="55">
        <f t="shared" si="23"/>
        <v>0</v>
      </c>
    </row>
    <row r="96" spans="1:13" x14ac:dyDescent="0.2">
      <c r="A96" s="54">
        <v>5</v>
      </c>
      <c r="B96" s="275" t="s">
        <v>110</v>
      </c>
      <c r="C96" s="35"/>
      <c r="D96" s="35"/>
      <c r="E96" s="35"/>
      <c r="F96" s="35"/>
      <c r="G96" s="36">
        <f t="shared" si="24"/>
        <v>0</v>
      </c>
      <c r="H96" s="35"/>
      <c r="I96" s="418"/>
      <c r="J96" s="35"/>
      <c r="K96" s="36">
        <f>ROUND($C96*$D96*$E96*F96*K$91,0)</f>
        <v>0</v>
      </c>
      <c r="L96" s="35"/>
      <c r="M96" s="55">
        <f>SUM(G96:L96)</f>
        <v>0</v>
      </c>
    </row>
    <row r="97" spans="1:18" x14ac:dyDescent="0.2">
      <c r="A97" s="77" t="s">
        <v>58</v>
      </c>
      <c r="B97" s="12"/>
      <c r="C97" s="35">
        <f>SUM(C92:C95)</f>
        <v>0</v>
      </c>
      <c r="D97" s="35">
        <f>SUM(D92:D95)</f>
        <v>0</v>
      </c>
      <c r="E97" s="35">
        <f>SUM(E92:E95)</f>
        <v>0</v>
      </c>
      <c r="F97" s="35"/>
      <c r="G97" s="36">
        <f>SUM(G92:G96)</f>
        <v>0</v>
      </c>
      <c r="H97" s="36">
        <f t="shared" ref="H97:M97" si="25">SUM(H92:H96)</f>
        <v>0</v>
      </c>
      <c r="I97" s="36">
        <f t="shared" si="25"/>
        <v>0</v>
      </c>
      <c r="J97" s="36">
        <f t="shared" si="25"/>
        <v>0</v>
      </c>
      <c r="K97" s="36">
        <f t="shared" si="25"/>
        <v>0</v>
      </c>
      <c r="L97" s="36">
        <f t="shared" si="25"/>
        <v>0</v>
      </c>
      <c r="M97" s="85">
        <f t="shared" si="25"/>
        <v>0</v>
      </c>
    </row>
    <row r="98" spans="1:18" x14ac:dyDescent="0.2">
      <c r="A98" s="78"/>
      <c r="B98" s="21"/>
      <c r="C98" s="46"/>
      <c r="D98" s="46"/>
      <c r="E98" s="46"/>
      <c r="F98" s="46"/>
      <c r="G98" s="48"/>
      <c r="H98" s="48"/>
      <c r="I98" s="48"/>
      <c r="J98" s="48"/>
      <c r="K98" s="48"/>
      <c r="L98" s="48"/>
      <c r="M98" s="79"/>
    </row>
    <row r="99" spans="1:18" ht="13.5" thickBot="1" x14ac:dyDescent="0.25">
      <c r="A99" s="80" t="s">
        <v>117</v>
      </c>
      <c r="B99" s="81"/>
      <c r="C99" s="82"/>
      <c r="D99" s="82"/>
      <c r="E99" s="82"/>
      <c r="F99" s="82"/>
      <c r="G99" s="154">
        <f t="shared" ref="G99:M99" si="26">+G86+G52+G41+G97+G73+G66</f>
        <v>0</v>
      </c>
      <c r="H99" s="154">
        <f t="shared" si="26"/>
        <v>0</v>
      </c>
      <c r="I99" s="154">
        <f t="shared" si="26"/>
        <v>0</v>
      </c>
      <c r="J99" s="154">
        <f t="shared" si="26"/>
        <v>0</v>
      </c>
      <c r="K99" s="154">
        <f t="shared" si="26"/>
        <v>0</v>
      </c>
      <c r="L99" s="154">
        <f t="shared" si="26"/>
        <v>0</v>
      </c>
      <c r="M99" s="155">
        <f t="shared" si="26"/>
        <v>0</v>
      </c>
      <c r="N99" s="22"/>
      <c r="O99" s="22"/>
      <c r="P99" s="22"/>
      <c r="Q99" s="20" t="s">
        <v>45</v>
      </c>
      <c r="R99" s="22"/>
    </row>
    <row r="100" spans="1:18" x14ac:dyDescent="0.2">
      <c r="A100" s="25"/>
      <c r="B100" s="21"/>
      <c r="C100" s="46"/>
      <c r="D100" s="46"/>
      <c r="E100" s="46"/>
      <c r="F100" s="46"/>
      <c r="G100" s="48"/>
      <c r="H100" s="48"/>
      <c r="I100" s="48"/>
      <c r="J100" s="48"/>
      <c r="K100" s="48"/>
      <c r="L100" s="48"/>
      <c r="M100" s="49"/>
    </row>
    <row r="101" spans="1:18" x14ac:dyDescent="0.2">
      <c r="A101" s="25"/>
      <c r="B101" s="21"/>
      <c r="C101" s="46"/>
      <c r="D101" s="46"/>
      <c r="E101" s="46"/>
      <c r="F101" s="46"/>
      <c r="G101" s="48"/>
      <c r="H101" s="48"/>
      <c r="I101" s="48"/>
      <c r="J101" s="48"/>
      <c r="K101" s="48"/>
      <c r="L101" s="48"/>
      <c r="M101" s="49"/>
    </row>
    <row r="102" spans="1:18" ht="13.5" thickBot="1" x14ac:dyDescent="0.25">
      <c r="A102" s="25"/>
      <c r="B102" s="21"/>
      <c r="C102" s="46"/>
      <c r="D102" s="46"/>
      <c r="E102" s="46"/>
      <c r="F102" s="46"/>
      <c r="G102" s="48"/>
      <c r="H102" s="48"/>
      <c r="I102" s="48"/>
      <c r="J102" s="48"/>
      <c r="K102" s="48"/>
      <c r="L102" s="48"/>
      <c r="M102" s="49"/>
    </row>
    <row r="103" spans="1:18" ht="15" x14ac:dyDescent="0.25">
      <c r="A103" s="94"/>
      <c r="B103" s="95"/>
      <c r="C103" s="96"/>
      <c r="D103" s="96"/>
      <c r="E103" s="96"/>
      <c r="F103" s="97"/>
      <c r="G103" s="107" t="s">
        <v>63</v>
      </c>
      <c r="H103" s="139" t="str">
        <f>+G104</f>
        <v xml:space="preserve">  FAE&amp;T Program</v>
      </c>
      <c r="I103" s="149" t="s">
        <v>63</v>
      </c>
      <c r="J103" s="139" t="str">
        <f>+I104</f>
        <v xml:space="preserve">    Supportive Services</v>
      </c>
      <c r="K103" s="150" t="s">
        <v>63</v>
      </c>
      <c r="L103" s="139" t="str">
        <f>+K104</f>
        <v xml:space="preserve">   ENTER FUND SOURCE HERE </v>
      </c>
      <c r="M103" s="98"/>
    </row>
    <row r="104" spans="1:18" ht="23.25" thickBot="1" x14ac:dyDescent="0.25">
      <c r="A104" s="99"/>
      <c r="B104" s="100"/>
      <c r="C104" s="101"/>
      <c r="D104" s="101"/>
      <c r="E104" s="101"/>
      <c r="F104" s="102"/>
      <c r="G104" s="153" t="str">
        <f>RIGHT('BUDGET SUMMARY'!$A$2,LEN($A$2)-15)</f>
        <v xml:space="preserve">  FAE&amp;T Program</v>
      </c>
      <c r="H104" s="140" t="s">
        <v>50</v>
      </c>
      <c r="I104" s="151" t="str">
        <f>RIGHT('BUDGET SUMMARY'!$A$3,LEN($A$3)-15)</f>
        <v xml:space="preserve">    Supportive Services</v>
      </c>
      <c r="J104" s="140" t="s">
        <v>50</v>
      </c>
      <c r="K104" s="152" t="str">
        <f>$K$13</f>
        <v xml:space="preserve">   ENTER FUND SOURCE HERE </v>
      </c>
      <c r="L104" s="140" t="s">
        <v>50</v>
      </c>
      <c r="M104" s="103" t="s">
        <v>46</v>
      </c>
    </row>
    <row r="105" spans="1:18" x14ac:dyDescent="0.2">
      <c r="A105" s="25"/>
      <c r="B105" s="21"/>
      <c r="C105" s="46"/>
      <c r="D105" s="46"/>
      <c r="E105" s="46"/>
      <c r="F105" s="46"/>
      <c r="G105" s="48"/>
      <c r="H105" s="48"/>
      <c r="I105" s="48"/>
      <c r="J105" s="48"/>
      <c r="K105" s="48"/>
      <c r="L105" s="48"/>
      <c r="M105" s="49"/>
    </row>
    <row r="106" spans="1:18" x14ac:dyDescent="0.2">
      <c r="A106" s="25"/>
      <c r="B106" s="21"/>
      <c r="C106" s="46"/>
      <c r="D106" s="46"/>
      <c r="E106" s="46"/>
      <c r="F106" s="46"/>
      <c r="G106" s="21"/>
      <c r="H106" s="21"/>
      <c r="I106" s="21"/>
      <c r="J106" s="21"/>
      <c r="K106" s="21"/>
      <c r="L106" s="21"/>
      <c r="M106" s="104"/>
    </row>
    <row r="107" spans="1:18" ht="16.5" customHeight="1" thickBot="1" x14ac:dyDescent="0.25">
      <c r="A107" s="64" t="s">
        <v>51</v>
      </c>
      <c r="B107" s="65"/>
      <c r="C107" s="66"/>
      <c r="D107" s="66"/>
      <c r="E107" s="66"/>
      <c r="F107" s="66"/>
      <c r="G107" s="261"/>
      <c r="H107" s="67">
        <f>+H99</f>
        <v>0</v>
      </c>
      <c r="I107" s="67"/>
      <c r="J107" s="67">
        <f>+J99</f>
        <v>0</v>
      </c>
      <c r="K107" s="67"/>
      <c r="L107" s="67">
        <f>+L99</f>
        <v>0</v>
      </c>
      <c r="M107" s="67">
        <f>SUM(G107:L107)</f>
        <v>0</v>
      </c>
      <c r="N107" s="22"/>
      <c r="O107" s="22"/>
      <c r="P107" s="22"/>
      <c r="Q107" s="20" t="s">
        <v>45</v>
      </c>
      <c r="R107" s="22"/>
    </row>
    <row r="108" spans="1:18" ht="13.5" thickTop="1" x14ac:dyDescent="0.2">
      <c r="M108" s="260"/>
    </row>
    <row r="109" spans="1:18" x14ac:dyDescent="0.2">
      <c r="M109" s="258"/>
    </row>
    <row r="110" spans="1:18" ht="16.5" customHeight="1" thickBot="1" x14ac:dyDescent="0.3">
      <c r="A110" s="68" t="s">
        <v>57</v>
      </c>
      <c r="B110" s="69"/>
      <c r="C110" s="70"/>
      <c r="D110" s="70"/>
      <c r="E110" s="70"/>
      <c r="F110" s="70"/>
      <c r="G110" s="262">
        <f>+G99+H107</f>
        <v>0</v>
      </c>
      <c r="H110" s="262"/>
      <c r="I110" s="262">
        <f>+I99+J107</f>
        <v>0</v>
      </c>
      <c r="J110" s="262"/>
      <c r="K110" s="262">
        <f>+K99+L107</f>
        <v>0</v>
      </c>
      <c r="L110" s="262"/>
      <c r="M110" s="263">
        <f>+M99</f>
        <v>0</v>
      </c>
      <c r="O110" s="74"/>
    </row>
    <row r="111" spans="1:18" ht="16.5" customHeight="1" thickTop="1" x14ac:dyDescent="0.25">
      <c r="A111" s="75"/>
      <c r="B111" s="20"/>
      <c r="C111" s="61"/>
      <c r="D111" s="61"/>
      <c r="E111" s="61"/>
      <c r="F111" s="61"/>
      <c r="G111" s="76"/>
      <c r="H111" s="76"/>
      <c r="I111" s="76"/>
      <c r="J111" s="76"/>
      <c r="K111" s="76"/>
      <c r="L111" s="76"/>
      <c r="M111" s="76"/>
      <c r="O111" s="74"/>
    </row>
    <row r="112" spans="1:18" ht="16.5" customHeight="1" x14ac:dyDescent="0.25">
      <c r="A112" s="75"/>
      <c r="B112" s="20"/>
      <c r="C112" s="61"/>
      <c r="D112" s="61"/>
      <c r="E112" s="61"/>
      <c r="F112" s="61"/>
      <c r="G112" s="76"/>
      <c r="H112" s="76"/>
      <c r="I112" s="76"/>
      <c r="J112" s="76"/>
      <c r="K112" s="76"/>
      <c r="L112" s="76"/>
      <c r="M112" s="76"/>
      <c r="O112" s="74"/>
    </row>
    <row r="113" spans="1:15" ht="16.5" customHeight="1" x14ac:dyDescent="0.25">
      <c r="A113" s="75"/>
      <c r="B113" s="20"/>
      <c r="C113" s="61"/>
      <c r="D113" s="61"/>
      <c r="E113" s="61"/>
      <c r="F113" s="61"/>
      <c r="G113" s="76"/>
      <c r="H113" s="76"/>
      <c r="I113" s="76"/>
      <c r="J113" s="76"/>
      <c r="K113" s="76"/>
      <c r="L113" s="76"/>
      <c r="M113" s="76"/>
    </row>
    <row r="114" spans="1:15" ht="16.5" customHeight="1" x14ac:dyDescent="0.2"/>
    <row r="115" spans="1:15" ht="16.5" customHeight="1" x14ac:dyDescent="0.25">
      <c r="A115" s="75"/>
      <c r="B115" s="20"/>
      <c r="C115" s="61"/>
      <c r="D115" s="61"/>
      <c r="E115" s="61"/>
      <c r="F115" s="61"/>
      <c r="G115" s="76"/>
      <c r="H115" s="76"/>
      <c r="I115" s="76"/>
      <c r="J115" s="76"/>
      <c r="K115" s="76"/>
      <c r="L115" s="76"/>
      <c r="M115" s="76"/>
      <c r="O115" s="74"/>
    </row>
  </sheetData>
  <protectedRanges>
    <protectedRange sqref="M71:M72 A46:M51 M78:M85 M92:M96 A15:M40 K14 G14 K45 G45 K56 G56 K70 G70 K77 G77 I77 K91:K96 G91:G96 I92:I96 A57:M65" name="Budget sheet Prog Serv"/>
    <protectedRange sqref="A1:A4" name="Budget sheet Titles"/>
    <protectedRange sqref="A78:A86 B82:B83 A71:A73 B84:F85 C79:F83 B86:M86 C78:L78 G79:L85 A52:M53 A92:A96 G99:M99 A97:M97 A41:M41 H92:H96 J92:J96 L92:L96 C92:F96 B73:M73 C71:L72 A66:M67" name="Budget sheet Prog Activities"/>
    <protectedRange sqref="B92:B96" name="Budget sheet Prog Activities_1"/>
  </protectedRanges>
  <mergeCells count="4">
    <mergeCell ref="A9:M9"/>
    <mergeCell ref="A54:B54"/>
    <mergeCell ref="A12:B12"/>
    <mergeCell ref="A10:M10"/>
  </mergeCells>
  <phoneticPr fontId="0" type="noConversion"/>
  <pageMargins left="0" right="0" top="0.85" bottom="0.49" header="0.25" footer="0.25"/>
  <pageSetup scale="72" fitToHeight="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tabSelected="1" topLeftCell="A7" zoomScaleNormal="100" workbookViewId="0">
      <selection activeCell="J25" sqref="J25"/>
    </sheetView>
  </sheetViews>
  <sheetFormatPr defaultRowHeight="12.75" x14ac:dyDescent="0.2"/>
  <cols>
    <col min="2" max="2" width="8.28515625" customWidth="1"/>
    <col min="3" max="3" width="34.28515625" customWidth="1"/>
    <col min="4" max="4" width="16.5703125" customWidth="1"/>
    <col min="5" max="5" width="18" customWidth="1"/>
    <col min="6" max="8" width="16" customWidth="1"/>
    <col min="9" max="9" width="16.28515625" customWidth="1"/>
    <col min="10" max="10" width="14.42578125" customWidth="1"/>
  </cols>
  <sheetData>
    <row r="1" spans="1:10" x14ac:dyDescent="0.2">
      <c r="A1" s="106" t="str">
        <f>+'BUDGET '!A1</f>
        <v>Agency Name:  ENTER YOUR AGENCY NAME HERE</v>
      </c>
      <c r="H1" s="83"/>
      <c r="I1" s="83">
        <f ca="1">TODAY()</f>
        <v>45723</v>
      </c>
    </row>
    <row r="2" spans="1:10" x14ac:dyDescent="0.2">
      <c r="A2" s="106" t="str">
        <f>+'BUDGET '!A2</f>
        <v>Funding Source:  FAE&amp;T Program</v>
      </c>
      <c r="H2" s="26"/>
      <c r="I2" s="26" t="s">
        <v>52</v>
      </c>
    </row>
    <row r="3" spans="1:10" x14ac:dyDescent="0.2">
      <c r="A3" s="106" t="str">
        <f>+'BUDGET '!A3</f>
        <v>Funding Source:    Supportive Services</v>
      </c>
      <c r="G3" s="26"/>
      <c r="H3" s="26"/>
      <c r="I3" s="26"/>
    </row>
    <row r="4" spans="1:10" x14ac:dyDescent="0.2">
      <c r="A4" s="106" t="str">
        <f>+'BUDGET '!A4</f>
        <v xml:space="preserve">Funding Source:   ENTER FUND SOURCE HERE </v>
      </c>
      <c r="G4" s="26"/>
      <c r="H4" s="26"/>
      <c r="I4" s="165"/>
    </row>
    <row r="5" spans="1:10" x14ac:dyDescent="0.2">
      <c r="A5" s="106" t="e">
        <f>+'BUDGET '!#REF!</f>
        <v>#REF!</v>
      </c>
      <c r="I5" s="1"/>
    </row>
    <row r="6" spans="1:10" x14ac:dyDescent="0.2">
      <c r="A6" s="106" t="str">
        <f>+'BUDGET '!A5</f>
        <v>Addendum #:   REQUEST FOR PROPOSAL</v>
      </c>
    </row>
    <row r="7" spans="1:10" x14ac:dyDescent="0.2">
      <c r="A7" s="1"/>
    </row>
    <row r="8" spans="1:10" ht="15.75" x14ac:dyDescent="0.25">
      <c r="A8" s="450" t="s">
        <v>0</v>
      </c>
      <c r="B8" s="450"/>
      <c r="C8" s="450"/>
      <c r="D8" s="450"/>
      <c r="E8" s="450"/>
      <c r="F8" s="450"/>
      <c r="G8" s="450"/>
      <c r="H8" s="450"/>
      <c r="I8" s="450"/>
      <c r="J8" s="450"/>
    </row>
    <row r="10" spans="1:10" x14ac:dyDescent="0.2">
      <c r="A10" s="457" t="s">
        <v>162</v>
      </c>
      <c r="B10" s="457"/>
      <c r="C10" s="457"/>
      <c r="D10" s="457"/>
      <c r="E10" s="457"/>
      <c r="F10" s="457"/>
      <c r="G10" s="457"/>
      <c r="H10" s="457"/>
      <c r="I10" s="457"/>
    </row>
    <row r="11" spans="1:10" ht="13.5" thickBot="1" x14ac:dyDescent="0.25"/>
    <row r="12" spans="1:10" x14ac:dyDescent="0.2">
      <c r="A12" s="444" t="s">
        <v>48</v>
      </c>
      <c r="B12" s="445"/>
      <c r="C12" s="446"/>
      <c r="D12" s="419" t="s">
        <v>1</v>
      </c>
      <c r="E12" s="419" t="s">
        <v>3</v>
      </c>
      <c r="F12" s="420" t="s">
        <v>5</v>
      </c>
      <c r="G12" s="421"/>
      <c r="H12" s="422"/>
      <c r="I12" s="423"/>
      <c r="J12" s="417"/>
    </row>
    <row r="13" spans="1:10" ht="51" x14ac:dyDescent="0.2">
      <c r="A13" s="447"/>
      <c r="B13" s="448"/>
      <c r="C13" s="449"/>
      <c r="D13" s="3" t="s">
        <v>2</v>
      </c>
      <c r="E13" s="3" t="s">
        <v>4</v>
      </c>
      <c r="F13" s="118" t="s">
        <v>2</v>
      </c>
      <c r="G13" s="159" t="str">
        <f>+A2</f>
        <v>Funding Source:  FAE&amp;T Program</v>
      </c>
      <c r="H13" s="160" t="str">
        <f>+A3</f>
        <v>Funding Source:    Supportive Services</v>
      </c>
      <c r="I13" s="166" t="str">
        <f>+A4</f>
        <v xml:space="preserve">Funding Source:   ENTER FUND SOURCE HERE </v>
      </c>
      <c r="J13" s="424" t="s">
        <v>73</v>
      </c>
    </row>
    <row r="14" spans="1:10" x14ac:dyDescent="0.2">
      <c r="A14" s="30"/>
      <c r="B14" s="285"/>
      <c r="C14" s="285"/>
      <c r="D14" s="5"/>
      <c r="E14" s="5"/>
      <c r="F14" s="416"/>
      <c r="G14" s="157"/>
      <c r="H14" s="4"/>
      <c r="I14" s="158"/>
      <c r="J14" s="425"/>
    </row>
    <row r="15" spans="1:10" ht="15" customHeight="1" x14ac:dyDescent="0.2">
      <c r="A15" s="451" t="str">
        <f>+'BUDGET '!A10:M10</f>
        <v>2.4. STAFF_PARTICIPANT BUDGET</v>
      </c>
      <c r="B15" s="452"/>
      <c r="C15" s="453"/>
      <c r="D15" s="365"/>
      <c r="E15" s="365"/>
      <c r="F15" s="372"/>
      <c r="G15" s="355"/>
      <c r="H15" s="365"/>
      <c r="I15" s="364"/>
      <c r="J15" s="426"/>
    </row>
    <row r="16" spans="1:10" ht="15" customHeight="1" x14ac:dyDescent="0.2">
      <c r="A16" s="427" t="str">
        <f>+'BUDGET '!A12:B12</f>
        <v>2.4.1  Salaries and Wages</v>
      </c>
      <c r="B16" s="4"/>
      <c r="C16" s="4"/>
      <c r="D16" s="289">
        <f>+'BUDGET '!G41+'BUDGET '!I41+'BUDGET '!K41</f>
        <v>0</v>
      </c>
      <c r="E16" s="289">
        <f>+'BUDGET '!H41+'BUDGET '!J41+'BUDGET '!L41</f>
        <v>0</v>
      </c>
      <c r="F16" s="119">
        <f t="shared" ref="F16:F21" si="0">+D16+E16</f>
        <v>0</v>
      </c>
      <c r="G16" s="156">
        <f>+'BUDGET '!G41+'BUDGET '!H41</f>
        <v>0</v>
      </c>
      <c r="H16" s="289">
        <f>+'BUDGET '!I41+'BUDGET '!J41</f>
        <v>0</v>
      </c>
      <c r="I16" s="55">
        <f>+'BUDGET '!K41+'BUDGET '!L41</f>
        <v>0</v>
      </c>
      <c r="J16" s="428">
        <f>+'BUDGET '!M41</f>
        <v>0</v>
      </c>
    </row>
    <row r="17" spans="1:10" ht="15" customHeight="1" x14ac:dyDescent="0.2">
      <c r="A17" s="427" t="str">
        <f>+'BUDGET '!A43</f>
        <v>2.4.2   Fringes</v>
      </c>
      <c r="B17" s="5"/>
      <c r="C17" s="4"/>
      <c r="D17" s="289">
        <f>+'BUDGET '!G52+'BUDGET '!I52+'BUDGET '!K52</f>
        <v>0</v>
      </c>
      <c r="E17" s="289">
        <f>+'BUDGET '!H52+'BUDGET '!J52+'BUDGET '!L52</f>
        <v>0</v>
      </c>
      <c r="F17" s="119">
        <f t="shared" si="0"/>
        <v>0</v>
      </c>
      <c r="G17" s="156">
        <f>+'BUDGET '!G52+'BUDGET '!H52</f>
        <v>0</v>
      </c>
      <c r="H17" s="289">
        <f>+'BUDGET '!I52+'BUDGET '!J52</f>
        <v>0</v>
      </c>
      <c r="I17" s="55">
        <f>+'BUDGET '!K52+'BUDGET '!L52</f>
        <v>0</v>
      </c>
      <c r="J17" s="428">
        <f>+'BUDGET '!M52</f>
        <v>0</v>
      </c>
    </row>
    <row r="18" spans="1:10" ht="15" customHeight="1" x14ac:dyDescent="0.2">
      <c r="A18" s="427" t="str">
        <f>+'BUDGET '!A54:B54</f>
        <v>2.4.3  Other Staffing Costs</v>
      </c>
      <c r="B18" s="5"/>
      <c r="C18" s="4"/>
      <c r="D18" s="289">
        <f>+'BUDGET '!G66+'BUDGET '!I66+'BUDGET '!K66</f>
        <v>0</v>
      </c>
      <c r="E18" s="289">
        <f>+'BUDGET '!H66+'BUDGET '!J66+'BUDGET '!L66</f>
        <v>0</v>
      </c>
      <c r="F18" s="119">
        <f t="shared" si="0"/>
        <v>0</v>
      </c>
      <c r="G18" s="156">
        <f>+'BUDGET '!G66+'BUDGET '!H66</f>
        <v>0</v>
      </c>
      <c r="H18" s="289">
        <f>+'BUDGET '!I66+'BUDGET '!J66</f>
        <v>0</v>
      </c>
      <c r="I18" s="55">
        <f>+'BUDGET '!K66+'BUDGET '!L66</f>
        <v>0</v>
      </c>
      <c r="J18" s="428">
        <f>+'BUDGET '!M66</f>
        <v>0</v>
      </c>
    </row>
    <row r="19" spans="1:10" s="340" customFormat="1" ht="15" customHeight="1" thickBot="1" x14ac:dyDescent="0.25">
      <c r="A19" s="454" t="s">
        <v>180</v>
      </c>
      <c r="B19" s="455"/>
      <c r="C19" s="456"/>
      <c r="D19" s="354">
        <f t="shared" ref="D19:J19" si="1">SUM(D16:D18)</f>
        <v>0</v>
      </c>
      <c r="E19" s="354">
        <f t="shared" si="1"/>
        <v>0</v>
      </c>
      <c r="F19" s="351">
        <f t="shared" si="1"/>
        <v>0</v>
      </c>
      <c r="G19" s="363">
        <f t="shared" si="1"/>
        <v>0</v>
      </c>
      <c r="H19" s="363">
        <f t="shared" si="1"/>
        <v>0</v>
      </c>
      <c r="I19" s="370">
        <f t="shared" si="1"/>
        <v>0</v>
      </c>
      <c r="J19" s="429">
        <f t="shared" si="1"/>
        <v>0</v>
      </c>
    </row>
    <row r="20" spans="1:10" ht="15" customHeight="1" thickTop="1" x14ac:dyDescent="0.2">
      <c r="A20" s="430" t="str">
        <f>+'BUDGET '!A68</f>
        <v>2.4.4  Assessment Testing</v>
      </c>
      <c r="B20" s="285"/>
      <c r="C20" s="87"/>
      <c r="D20" s="225">
        <f>+'BUDGET '!G73+'BUDGET '!I73+'BUDGET '!K73</f>
        <v>0</v>
      </c>
      <c r="E20" s="225">
        <f>+'BUDGET '!H73+'BUDGET '!J73+'BUDGET '!L73</f>
        <v>0</v>
      </c>
      <c r="F20" s="352">
        <f>+D20+E20</f>
        <v>0</v>
      </c>
      <c r="G20" s="360">
        <f>+'BUDGET '!G73+'BUDGET '!H73</f>
        <v>0</v>
      </c>
      <c r="H20" s="225">
        <f>+'BUDGET '!I73+'BUDGET '!J73</f>
        <v>0</v>
      </c>
      <c r="I20" s="356">
        <f>+'BUDGET '!K73+'BUDGET '!L73</f>
        <v>0</v>
      </c>
      <c r="J20" s="431">
        <f>+'BUDGET '!M73</f>
        <v>0</v>
      </c>
    </row>
    <row r="21" spans="1:10" ht="15" customHeight="1" x14ac:dyDescent="0.2">
      <c r="A21" s="427" t="str">
        <f>+'BUDGET '!A75</f>
        <v>2.4.5  Other Participant Costs</v>
      </c>
      <c r="B21" s="4"/>
      <c r="C21" s="4"/>
      <c r="D21" s="289">
        <f>+'BUDGET '!G86+'BUDGET '!I86+'BUDGET '!K86</f>
        <v>0</v>
      </c>
      <c r="E21" s="289">
        <f>+'BUDGET '!H86+'BUDGET '!J86+'BUDGET '!L86</f>
        <v>0</v>
      </c>
      <c r="F21" s="119">
        <f t="shared" si="0"/>
        <v>0</v>
      </c>
      <c r="G21" s="156">
        <f>+'BUDGET '!G86+'BUDGET '!H86</f>
        <v>0</v>
      </c>
      <c r="H21" s="289">
        <f>+'BUDGET '!I86+'BUDGET '!J86</f>
        <v>0</v>
      </c>
      <c r="I21" s="55">
        <f>+'BUDGET '!K86+'BUDGET '!L86</f>
        <v>0</v>
      </c>
      <c r="J21" s="428">
        <f>+'BUDGET '!M86</f>
        <v>0</v>
      </c>
    </row>
    <row r="22" spans="1:10" ht="15" customHeight="1" x14ac:dyDescent="0.2">
      <c r="A22" s="432" t="str">
        <f>+'BUDGET '!A89</f>
        <v>2.4.6  Education and Training</v>
      </c>
      <c r="B22" s="5"/>
      <c r="C22" s="6"/>
      <c r="D22" s="289">
        <f>+'BUDGET '!G97+'BUDGET '!I97+'BUDGET '!K97</f>
        <v>0</v>
      </c>
      <c r="E22" s="289">
        <f>+'BUDGET '!H97+'BUDGET '!J97+'BUDGET '!L97</f>
        <v>0</v>
      </c>
      <c r="F22" s="119">
        <f>+D22+E22</f>
        <v>0</v>
      </c>
      <c r="G22" s="156">
        <f>+'BUDGET '!G97+'BUDGET '!H97</f>
        <v>0</v>
      </c>
      <c r="H22" s="289">
        <f>+'BUDGET '!I97+'BUDGET '!J97</f>
        <v>0</v>
      </c>
      <c r="I22" s="55">
        <f>+'BUDGET '!K97+'BUDGET '!L97</f>
        <v>0</v>
      </c>
      <c r="J22" s="428">
        <f>+'BUDGET '!M97</f>
        <v>0</v>
      </c>
    </row>
    <row r="23" spans="1:10" s="340" customFormat="1" ht="15" customHeight="1" thickBot="1" x14ac:dyDescent="0.25">
      <c r="A23" s="454" t="s">
        <v>153</v>
      </c>
      <c r="B23" s="455"/>
      <c r="C23" s="456"/>
      <c r="D23" s="373">
        <f t="shared" ref="D23:J23" si="2">SUM(D20:D22)</f>
        <v>0</v>
      </c>
      <c r="E23" s="346">
        <f t="shared" si="2"/>
        <v>0</v>
      </c>
      <c r="F23" s="369">
        <f t="shared" si="2"/>
        <v>0</v>
      </c>
      <c r="G23" s="363">
        <f t="shared" si="2"/>
        <v>0</v>
      </c>
      <c r="H23" s="363">
        <f t="shared" si="2"/>
        <v>0</v>
      </c>
      <c r="I23" s="370">
        <f t="shared" si="2"/>
        <v>0</v>
      </c>
      <c r="J23" s="429">
        <f t="shared" si="2"/>
        <v>0</v>
      </c>
    </row>
    <row r="24" spans="1:10" ht="13.5" thickTop="1" x14ac:dyDescent="0.2">
      <c r="A24" s="433"/>
      <c r="B24" s="161"/>
      <c r="C24" s="161"/>
      <c r="D24" s="375"/>
      <c r="E24" s="375"/>
      <c r="F24" s="347"/>
      <c r="G24" s="371"/>
      <c r="H24" s="344"/>
      <c r="I24" s="367"/>
      <c r="J24" s="434"/>
    </row>
    <row r="25" spans="1:10" ht="15.75" thickBot="1" x14ac:dyDescent="0.3">
      <c r="A25" s="492" t="s">
        <v>53</v>
      </c>
      <c r="B25" s="493"/>
      <c r="C25" s="494"/>
      <c r="D25" s="495">
        <f t="shared" ref="D25:J25" si="3">+D23+D19</f>
        <v>0</v>
      </c>
      <c r="E25" s="495">
        <f t="shared" si="3"/>
        <v>0</v>
      </c>
      <c r="F25" s="496">
        <f t="shared" si="3"/>
        <v>0</v>
      </c>
      <c r="G25" s="497">
        <f t="shared" si="3"/>
        <v>0</v>
      </c>
      <c r="H25" s="497">
        <f t="shared" si="3"/>
        <v>0</v>
      </c>
      <c r="I25" s="498">
        <f t="shared" si="3"/>
        <v>0</v>
      </c>
      <c r="J25" s="499">
        <f t="shared" si="3"/>
        <v>0</v>
      </c>
    </row>
  </sheetData>
  <mergeCells count="7">
    <mergeCell ref="A12:C13"/>
    <mergeCell ref="A25:C25"/>
    <mergeCell ref="A8:J8"/>
    <mergeCell ref="A15:C15"/>
    <mergeCell ref="A19:C19"/>
    <mergeCell ref="A23:C23"/>
    <mergeCell ref="A10:I10"/>
  </mergeCells>
  <phoneticPr fontId="0" type="noConversion"/>
  <pageMargins left="0.25" right="0.25" top="0.75" bottom="0.75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8"/>
  <sheetViews>
    <sheetView workbookViewId="0"/>
  </sheetViews>
  <sheetFormatPr defaultRowHeight="12.75" x14ac:dyDescent="0.2"/>
  <cols>
    <col min="1" max="1" width="34.140625" customWidth="1"/>
    <col min="2" max="3" width="12.42578125" customWidth="1"/>
    <col min="4" max="4" width="12.28515625" customWidth="1"/>
    <col min="5" max="5" width="12.85546875" customWidth="1"/>
    <col min="6" max="6" width="12.42578125" customWidth="1"/>
    <col min="7" max="7" width="12.7109375" customWidth="1"/>
    <col min="8" max="9" width="12.85546875" customWidth="1"/>
    <col min="10" max="10" width="13.28515625" customWidth="1"/>
    <col min="11" max="11" width="13" customWidth="1"/>
    <col min="12" max="12" width="13.28515625" customWidth="1"/>
    <col min="13" max="13" width="13.85546875" customWidth="1"/>
    <col min="14" max="14" width="13" customWidth="1"/>
    <col min="18" max="18" width="7.5703125" customWidth="1"/>
  </cols>
  <sheetData>
    <row r="1" spans="1:14" x14ac:dyDescent="0.2">
      <c r="A1" s="1" t="str">
        <f>+'BUDGET SUMMARY'!A1</f>
        <v>Agency Name:  ENTER YOUR AGENCY NAME HERE</v>
      </c>
      <c r="N1" s="83">
        <f ca="1">TODAY()</f>
        <v>45723</v>
      </c>
    </row>
    <row r="2" spans="1:14" x14ac:dyDescent="0.2">
      <c r="A2" s="1" t="str">
        <f>+'BUDGET SUMMARY'!A6</f>
        <v>Addendum #:   REQUEST FOR PROPOSAL</v>
      </c>
    </row>
    <row r="3" spans="1:14" ht="21" customHeight="1" x14ac:dyDescent="0.25">
      <c r="A3" s="458" t="s">
        <v>42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</row>
    <row r="4" spans="1:14" ht="13.5" thickBot="1" x14ac:dyDescent="0.25"/>
    <row r="5" spans="1:14" ht="16.5" thickBot="1" x14ac:dyDescent="0.3">
      <c r="A5" s="459" t="s">
        <v>49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1"/>
    </row>
    <row r="6" spans="1:14" ht="16.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5.75" x14ac:dyDescent="0.25">
      <c r="A7" s="462" t="str">
        <f>+'BUDGET SUMMARY'!A2</f>
        <v>Funding Source:  FAE&amp;T Program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4"/>
    </row>
    <row r="8" spans="1:14" x14ac:dyDescent="0.2">
      <c r="A8" s="3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1"/>
    </row>
    <row r="9" spans="1:14" ht="21.75" customHeight="1" x14ac:dyDescent="0.25">
      <c r="A9" s="32" t="s">
        <v>44</v>
      </c>
      <c r="B9" s="18" t="s">
        <v>33</v>
      </c>
      <c r="C9" s="18" t="s">
        <v>34</v>
      </c>
      <c r="D9" s="18" t="s">
        <v>35</v>
      </c>
      <c r="E9" s="18" t="s">
        <v>36</v>
      </c>
      <c r="F9" s="18" t="s">
        <v>37</v>
      </c>
      <c r="G9" s="18" t="s">
        <v>38</v>
      </c>
      <c r="H9" s="18" t="s">
        <v>39</v>
      </c>
      <c r="I9" s="18" t="s">
        <v>40</v>
      </c>
      <c r="J9" s="18" t="s">
        <v>41</v>
      </c>
      <c r="K9" s="18" t="s">
        <v>30</v>
      </c>
      <c r="L9" s="18" t="s">
        <v>31</v>
      </c>
      <c r="M9" s="18" t="s">
        <v>32</v>
      </c>
      <c r="N9" s="33" t="s">
        <v>7</v>
      </c>
    </row>
    <row r="10" spans="1:14" ht="24.95" customHeight="1" x14ac:dyDescent="0.25">
      <c r="A10" s="126" t="s">
        <v>43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4">
        <f>SUM(B10:M10)</f>
        <v>0</v>
      </c>
    </row>
    <row r="11" spans="1:14" ht="24.95" customHeight="1" x14ac:dyDescent="0.25">
      <c r="A11" s="345" t="s">
        <v>155</v>
      </c>
      <c r="B11" s="322">
        <f>+B10</f>
        <v>0</v>
      </c>
      <c r="C11" s="322">
        <f>B11+C10</f>
        <v>0</v>
      </c>
      <c r="D11" s="322">
        <f t="shared" ref="D11:M11" si="0">C11+D10</f>
        <v>0</v>
      </c>
      <c r="E11" s="322">
        <f t="shared" si="0"/>
        <v>0</v>
      </c>
      <c r="F11" s="322">
        <f t="shared" si="0"/>
        <v>0</v>
      </c>
      <c r="G11" s="322">
        <f t="shared" si="0"/>
        <v>0</v>
      </c>
      <c r="H11" s="322">
        <f t="shared" si="0"/>
        <v>0</v>
      </c>
      <c r="I11" s="322">
        <f t="shared" si="0"/>
        <v>0</v>
      </c>
      <c r="J11" s="322">
        <f t="shared" si="0"/>
        <v>0</v>
      </c>
      <c r="K11" s="322">
        <f t="shared" si="0"/>
        <v>0</v>
      </c>
      <c r="L11" s="322">
        <f t="shared" si="0"/>
        <v>0</v>
      </c>
      <c r="M11" s="330">
        <f t="shared" si="0"/>
        <v>0</v>
      </c>
      <c r="N11" s="34" t="e">
        <f>+'BUDGET '!#REF!-'BUDGET '!G94-'BUDGET '!H94</f>
        <v>#REF!</v>
      </c>
    </row>
    <row r="12" spans="1:14" ht="13.5" customHeight="1" thickBot="1" x14ac:dyDescent="0.3">
      <c r="A12" s="1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5"/>
      <c r="N12" s="125"/>
    </row>
    <row r="13" spans="1:14" ht="24.95" customHeight="1" x14ac:dyDescent="0.25">
      <c r="A13" s="127" t="s">
        <v>43</v>
      </c>
      <c r="B13" s="326"/>
      <c r="C13" s="326"/>
      <c r="D13" s="326"/>
      <c r="E13" s="326"/>
      <c r="F13" s="326"/>
      <c r="G13" s="326"/>
      <c r="H13" s="321"/>
      <c r="I13" s="321"/>
      <c r="J13" s="321"/>
      <c r="K13" s="321"/>
      <c r="L13" s="321"/>
      <c r="M13" s="321"/>
      <c r="N13" s="123">
        <f>SUM(B13:M13)</f>
        <v>0</v>
      </c>
    </row>
    <row r="14" spans="1:14" ht="24.95" customHeight="1" x14ac:dyDescent="0.25">
      <c r="A14" s="122" t="s">
        <v>157</v>
      </c>
      <c r="B14" s="322">
        <f>+B13</f>
        <v>0</v>
      </c>
      <c r="C14" s="322">
        <f t="shared" ref="C14:M14" si="1">B14+C13</f>
        <v>0</v>
      </c>
      <c r="D14" s="322">
        <f t="shared" si="1"/>
        <v>0</v>
      </c>
      <c r="E14" s="322">
        <f t="shared" si="1"/>
        <v>0</v>
      </c>
      <c r="F14" s="322">
        <f t="shared" si="1"/>
        <v>0</v>
      </c>
      <c r="G14" s="322">
        <f t="shared" si="1"/>
        <v>0</v>
      </c>
      <c r="H14" s="322">
        <f t="shared" si="1"/>
        <v>0</v>
      </c>
      <c r="I14" s="322">
        <f t="shared" si="1"/>
        <v>0</v>
      </c>
      <c r="J14" s="322">
        <f t="shared" si="1"/>
        <v>0</v>
      </c>
      <c r="K14" s="322">
        <f t="shared" si="1"/>
        <v>0</v>
      </c>
      <c r="L14" s="322">
        <f t="shared" si="1"/>
        <v>0</v>
      </c>
      <c r="M14" s="323">
        <f t="shared" si="1"/>
        <v>0</v>
      </c>
      <c r="N14" s="34">
        <f>+'BUDGET '!G94+'BUDGET '!H94</f>
        <v>0</v>
      </c>
    </row>
    <row r="15" spans="1:14" ht="13.5" thickBot="1" x14ac:dyDescent="0.25">
      <c r="A15" s="133"/>
      <c r="B15" s="327"/>
      <c r="C15" s="327"/>
      <c r="D15" s="327"/>
      <c r="E15" s="327"/>
      <c r="F15" s="327"/>
      <c r="G15" s="327"/>
      <c r="H15" s="327"/>
      <c r="I15" s="327"/>
      <c r="J15" s="327"/>
      <c r="K15" s="328"/>
      <c r="L15" s="328"/>
      <c r="M15" s="328"/>
      <c r="N15" s="136"/>
    </row>
    <row r="16" spans="1:14" ht="33" customHeight="1" thickBot="1" x14ac:dyDescent="0.3">
      <c r="A16" s="130" t="s">
        <v>158</v>
      </c>
      <c r="B16" s="329">
        <f>+B14+B11</f>
        <v>0</v>
      </c>
      <c r="C16" s="329">
        <f t="shared" ref="C16:M16" si="2">+C14+C11</f>
        <v>0</v>
      </c>
      <c r="D16" s="329">
        <f t="shared" si="2"/>
        <v>0</v>
      </c>
      <c r="E16" s="329">
        <f t="shared" si="2"/>
        <v>0</v>
      </c>
      <c r="F16" s="329">
        <f t="shared" si="2"/>
        <v>0</v>
      </c>
      <c r="G16" s="329">
        <f t="shared" si="2"/>
        <v>0</v>
      </c>
      <c r="H16" s="329">
        <f t="shared" si="2"/>
        <v>0</v>
      </c>
      <c r="I16" s="329">
        <f t="shared" si="2"/>
        <v>0</v>
      </c>
      <c r="J16" s="329">
        <f t="shared" si="2"/>
        <v>0</v>
      </c>
      <c r="K16" s="329">
        <f t="shared" si="2"/>
        <v>0</v>
      </c>
      <c r="L16" s="329">
        <f t="shared" si="2"/>
        <v>0</v>
      </c>
      <c r="M16" s="331">
        <f t="shared" si="2"/>
        <v>0</v>
      </c>
      <c r="N16" s="132" t="e">
        <f>+N14+N11</f>
        <v>#REF!</v>
      </c>
    </row>
    <row r="17" spans="1:14" ht="24.75" customHeight="1" thickBot="1" x14ac:dyDescent="0.2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271" t="e">
        <f>(SUM(K10:M10)+SUM(K13:M13))/N16</f>
        <v>#REF!</v>
      </c>
    </row>
    <row r="18" spans="1:14" s="340" customFormat="1" ht="24.75" customHeight="1" thickBo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362"/>
    </row>
    <row r="19" spans="1:14" ht="16.5" customHeight="1" x14ac:dyDescent="0.25">
      <c r="A19" s="465" t="str">
        <f>+'BUDGET '!A3</f>
        <v>Funding Source:    Supportive Services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7"/>
    </row>
    <row r="20" spans="1:14" x14ac:dyDescent="0.2">
      <c r="A20" s="30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31"/>
    </row>
    <row r="21" spans="1:14" ht="21.75" customHeight="1" x14ac:dyDescent="0.25">
      <c r="A21" s="32" t="s">
        <v>44</v>
      </c>
      <c r="B21" s="18" t="s">
        <v>33</v>
      </c>
      <c r="C21" s="18" t="s">
        <v>34</v>
      </c>
      <c r="D21" s="18" t="s">
        <v>35</v>
      </c>
      <c r="E21" s="18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30</v>
      </c>
      <c r="L21" s="18" t="s">
        <v>31</v>
      </c>
      <c r="M21" s="18" t="s">
        <v>32</v>
      </c>
      <c r="N21" s="33" t="s">
        <v>7</v>
      </c>
    </row>
    <row r="22" spans="1:14" ht="24.95" customHeight="1" x14ac:dyDescent="0.25">
      <c r="A22" s="126" t="s">
        <v>43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4">
        <f>SUM(B22:M22)</f>
        <v>0</v>
      </c>
    </row>
    <row r="23" spans="1:14" ht="24.95" customHeight="1" x14ac:dyDescent="0.25">
      <c r="A23" s="122" t="s">
        <v>156</v>
      </c>
      <c r="B23" s="379">
        <f>+B22</f>
        <v>0</v>
      </c>
      <c r="C23" s="379">
        <f t="shared" ref="C23:M23" si="3">B23+C22</f>
        <v>0</v>
      </c>
      <c r="D23" s="379">
        <f t="shared" si="3"/>
        <v>0</v>
      </c>
      <c r="E23" s="379">
        <f t="shared" si="3"/>
        <v>0</v>
      </c>
      <c r="F23" s="379">
        <f t="shared" si="3"/>
        <v>0</v>
      </c>
      <c r="G23" s="379">
        <f t="shared" si="3"/>
        <v>0</v>
      </c>
      <c r="H23" s="379">
        <f t="shared" si="3"/>
        <v>0</v>
      </c>
      <c r="I23" s="379">
        <f t="shared" si="3"/>
        <v>0</v>
      </c>
      <c r="J23" s="379">
        <f t="shared" si="3"/>
        <v>0</v>
      </c>
      <c r="K23" s="379">
        <f t="shared" si="3"/>
        <v>0</v>
      </c>
      <c r="L23" s="379">
        <f t="shared" si="3"/>
        <v>0</v>
      </c>
      <c r="M23" s="23">
        <f t="shared" si="3"/>
        <v>0</v>
      </c>
      <c r="N23" s="34">
        <f>+'BUDGET '!M86</f>
        <v>0</v>
      </c>
    </row>
    <row r="24" spans="1:14" ht="13.5" customHeight="1" thickBot="1" x14ac:dyDescent="0.3">
      <c r="A24" s="350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53"/>
      <c r="N24" s="359"/>
    </row>
    <row r="25" spans="1:14" s="340" customFormat="1" ht="20.25" customHeight="1" thickBot="1" x14ac:dyDescent="0.3">
      <c r="A25" s="374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68"/>
      <c r="N25" s="271" t="e">
        <f>SUM(K22:M22)/N23</f>
        <v>#DIV/0!</v>
      </c>
    </row>
    <row r="26" spans="1:14" ht="24" customHeight="1" thickBot="1" x14ac:dyDescent="0.25">
      <c r="A26" s="357"/>
      <c r="B26" s="366"/>
      <c r="C26" s="366"/>
      <c r="D26" s="366"/>
      <c r="E26" s="366"/>
      <c r="F26" s="366"/>
      <c r="G26" s="366"/>
      <c r="H26" s="366"/>
      <c r="I26" s="366"/>
      <c r="J26" s="366"/>
      <c r="K26" s="358"/>
      <c r="L26" s="358"/>
      <c r="M26" s="358"/>
      <c r="N26" s="348"/>
    </row>
    <row r="27" spans="1:14" ht="16.5" customHeight="1" x14ac:dyDescent="0.25">
      <c r="A27" s="468" t="str">
        <f>+'BUDGET SUMMARY'!A4</f>
        <v xml:space="preserve">Funding Source:   ENTER FUND SOURCE HERE 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70"/>
    </row>
    <row r="28" spans="1:14" x14ac:dyDescent="0.2">
      <c r="A28" s="3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1"/>
    </row>
    <row r="29" spans="1:14" ht="21.75" customHeight="1" x14ac:dyDescent="0.25">
      <c r="A29" s="32" t="s">
        <v>44</v>
      </c>
      <c r="B29" s="18" t="s">
        <v>33</v>
      </c>
      <c r="C29" s="18" t="s">
        <v>34</v>
      </c>
      <c r="D29" s="18" t="s">
        <v>35</v>
      </c>
      <c r="E29" s="18" t="s">
        <v>36</v>
      </c>
      <c r="F29" s="18" t="s">
        <v>37</v>
      </c>
      <c r="G29" s="18" t="s">
        <v>38</v>
      </c>
      <c r="H29" s="18" t="s">
        <v>39</v>
      </c>
      <c r="I29" s="18" t="s">
        <v>40</v>
      </c>
      <c r="J29" s="18" t="s">
        <v>41</v>
      </c>
      <c r="K29" s="18" t="s">
        <v>30</v>
      </c>
      <c r="L29" s="18" t="s">
        <v>31</v>
      </c>
      <c r="M29" s="18" t="s">
        <v>32</v>
      </c>
      <c r="N29" s="33" t="s">
        <v>7</v>
      </c>
    </row>
    <row r="30" spans="1:14" ht="24.95" customHeight="1" x14ac:dyDescent="0.25">
      <c r="A30" s="126" t="s">
        <v>43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4">
        <f>SUM(B30:M30)</f>
        <v>0</v>
      </c>
    </row>
    <row r="31" spans="1:14" ht="24.95" customHeight="1" x14ac:dyDescent="0.25">
      <c r="A31" s="345" t="s">
        <v>155</v>
      </c>
      <c r="B31" s="322">
        <f>+B30</f>
        <v>0</v>
      </c>
      <c r="C31" s="322">
        <f t="shared" ref="C31:M31" si="4">B31+C30</f>
        <v>0</v>
      </c>
      <c r="D31" s="322">
        <f t="shared" si="4"/>
        <v>0</v>
      </c>
      <c r="E31" s="322">
        <f t="shared" si="4"/>
        <v>0</v>
      </c>
      <c r="F31" s="322">
        <f t="shared" si="4"/>
        <v>0</v>
      </c>
      <c r="G31" s="322">
        <f t="shared" si="4"/>
        <v>0</v>
      </c>
      <c r="H31" s="322">
        <f t="shared" si="4"/>
        <v>0</v>
      </c>
      <c r="I31" s="322">
        <f t="shared" si="4"/>
        <v>0</v>
      </c>
      <c r="J31" s="322">
        <f t="shared" si="4"/>
        <v>0</v>
      </c>
      <c r="K31" s="322">
        <f t="shared" si="4"/>
        <v>0</v>
      </c>
      <c r="L31" s="322">
        <f t="shared" si="4"/>
        <v>0</v>
      </c>
      <c r="M31" s="23">
        <f t="shared" si="4"/>
        <v>0</v>
      </c>
      <c r="N31" s="34" t="e">
        <f>+'BUDGET '!#REF!-'BUDGET '!K94-'BUDGET '!L94</f>
        <v>#REF!</v>
      </c>
    </row>
    <row r="32" spans="1:14" ht="13.5" customHeight="1" thickBot="1" x14ac:dyDescent="0.3">
      <c r="A32" s="1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5"/>
      <c r="N32" s="125"/>
    </row>
    <row r="33" spans="1:14" ht="24.95" customHeight="1" x14ac:dyDescent="0.25">
      <c r="A33" s="127" t="s">
        <v>43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123">
        <f>SUM(B33:M33)</f>
        <v>0</v>
      </c>
    </row>
    <row r="34" spans="1:14" ht="24.95" customHeight="1" x14ac:dyDescent="0.25">
      <c r="A34" s="122" t="s">
        <v>157</v>
      </c>
      <c r="B34" s="322">
        <f>+B33</f>
        <v>0</v>
      </c>
      <c r="C34" s="322">
        <f t="shared" ref="C34:M34" si="5">B34+C33</f>
        <v>0</v>
      </c>
      <c r="D34" s="322">
        <f t="shared" si="5"/>
        <v>0</v>
      </c>
      <c r="E34" s="322">
        <f t="shared" si="5"/>
        <v>0</v>
      </c>
      <c r="F34" s="322">
        <f t="shared" si="5"/>
        <v>0</v>
      </c>
      <c r="G34" s="322">
        <f t="shared" si="5"/>
        <v>0</v>
      </c>
      <c r="H34" s="322">
        <f t="shared" si="5"/>
        <v>0</v>
      </c>
      <c r="I34" s="322">
        <f t="shared" si="5"/>
        <v>0</v>
      </c>
      <c r="J34" s="322">
        <f t="shared" si="5"/>
        <v>0</v>
      </c>
      <c r="K34" s="322">
        <f t="shared" si="5"/>
        <v>0</v>
      </c>
      <c r="L34" s="322">
        <f t="shared" si="5"/>
        <v>0</v>
      </c>
      <c r="M34" s="23">
        <f t="shared" si="5"/>
        <v>0</v>
      </c>
      <c r="N34" s="34">
        <f>+'BUDGET '!K94+'BUDGET '!L94</f>
        <v>0</v>
      </c>
    </row>
    <row r="35" spans="1:14" ht="13.5" thickBot="1" x14ac:dyDescent="0.25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5"/>
      <c r="L35" s="135"/>
      <c r="M35" s="135"/>
      <c r="N35" s="136"/>
    </row>
    <row r="36" spans="1:14" ht="33" customHeight="1" thickBot="1" x14ac:dyDescent="0.3">
      <c r="A36" s="130" t="s">
        <v>158</v>
      </c>
      <c r="B36" s="131">
        <f>+B34+B31</f>
        <v>0</v>
      </c>
      <c r="C36" s="131">
        <f t="shared" ref="C36:M36" si="6">+C34+C31</f>
        <v>0</v>
      </c>
      <c r="D36" s="131">
        <f t="shared" si="6"/>
        <v>0</v>
      </c>
      <c r="E36" s="131">
        <f t="shared" si="6"/>
        <v>0</v>
      </c>
      <c r="F36" s="131">
        <f t="shared" si="6"/>
        <v>0</v>
      </c>
      <c r="G36" s="131">
        <f t="shared" si="6"/>
        <v>0</v>
      </c>
      <c r="H36" s="131">
        <f t="shared" si="6"/>
        <v>0</v>
      </c>
      <c r="I36" s="131">
        <f t="shared" si="6"/>
        <v>0</v>
      </c>
      <c r="J36" s="131">
        <f t="shared" si="6"/>
        <v>0</v>
      </c>
      <c r="K36" s="131">
        <f t="shared" si="6"/>
        <v>0</v>
      </c>
      <c r="L36" s="131">
        <f t="shared" si="6"/>
        <v>0</v>
      </c>
      <c r="M36" s="131">
        <f t="shared" si="6"/>
        <v>0</v>
      </c>
      <c r="N36" s="132" t="e">
        <f>+N34+N31</f>
        <v>#REF!</v>
      </c>
    </row>
    <row r="37" spans="1:14" ht="26.25" customHeight="1" thickBot="1" x14ac:dyDescent="0.2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271" t="e">
        <f>(SUM(K30:M30)+SUM(K33:M33))/N36</f>
        <v>#REF!</v>
      </c>
    </row>
    <row r="38" spans="1:14" s="340" customFormat="1" ht="17.25" customHeight="1" thickBot="1" x14ac:dyDescent="0.25">
      <c r="A38" s="382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4"/>
    </row>
    <row r="39" spans="1:14" s="340" customFormat="1" ht="26.25" customHeight="1" thickBot="1" x14ac:dyDescent="0.2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361"/>
    </row>
    <row r="40" spans="1:14" s="340" customFormat="1" ht="30" customHeight="1" thickBot="1" x14ac:dyDescent="0.3">
      <c r="A40" s="349" t="s">
        <v>159</v>
      </c>
      <c r="B40" s="138">
        <f t="shared" ref="B40:L40" si="7">+B31+B23+B11</f>
        <v>0</v>
      </c>
      <c r="C40" s="138">
        <f t="shared" si="7"/>
        <v>0</v>
      </c>
      <c r="D40" s="138">
        <f t="shared" si="7"/>
        <v>0</v>
      </c>
      <c r="E40" s="138">
        <f t="shared" si="7"/>
        <v>0</v>
      </c>
      <c r="F40" s="138">
        <f t="shared" si="7"/>
        <v>0</v>
      </c>
      <c r="G40" s="138">
        <f t="shared" si="7"/>
        <v>0</v>
      </c>
      <c r="H40" s="138">
        <f t="shared" si="7"/>
        <v>0</v>
      </c>
      <c r="I40" s="138">
        <f t="shared" si="7"/>
        <v>0</v>
      </c>
      <c r="J40" s="138">
        <f t="shared" si="7"/>
        <v>0</v>
      </c>
      <c r="K40" s="138">
        <f t="shared" si="7"/>
        <v>0</v>
      </c>
      <c r="L40" s="138">
        <f t="shared" si="7"/>
        <v>0</v>
      </c>
      <c r="M40" s="138">
        <f>+M31+M23+M11</f>
        <v>0</v>
      </c>
      <c r="N40" s="137" t="e">
        <f>+'BUDGET SUMMARY'!#REF!-'BUDGET '!M94</f>
        <v>#REF!</v>
      </c>
    </row>
    <row r="41" spans="1:14" ht="15.75" customHeight="1" thickBot="1" x14ac:dyDescent="0.25"/>
    <row r="42" spans="1:14" s="340" customFormat="1" ht="27" customHeight="1" thickBot="1" x14ac:dyDescent="0.3">
      <c r="A42" s="115" t="s">
        <v>160</v>
      </c>
      <c r="B42" s="138">
        <f t="shared" ref="B42:L42" si="8">+B34+B14</f>
        <v>0</v>
      </c>
      <c r="C42" s="138">
        <f t="shared" si="8"/>
        <v>0</v>
      </c>
      <c r="D42" s="138">
        <f t="shared" si="8"/>
        <v>0</v>
      </c>
      <c r="E42" s="138">
        <f t="shared" si="8"/>
        <v>0</v>
      </c>
      <c r="F42" s="138">
        <f t="shared" si="8"/>
        <v>0</v>
      </c>
      <c r="G42" s="138">
        <f t="shared" si="8"/>
        <v>0</v>
      </c>
      <c r="H42" s="138">
        <f t="shared" si="8"/>
        <v>0</v>
      </c>
      <c r="I42" s="138">
        <f t="shared" si="8"/>
        <v>0</v>
      </c>
      <c r="J42" s="138">
        <f t="shared" si="8"/>
        <v>0</v>
      </c>
      <c r="K42" s="138">
        <f t="shared" si="8"/>
        <v>0</v>
      </c>
      <c r="L42" s="138">
        <f t="shared" si="8"/>
        <v>0</v>
      </c>
      <c r="M42" s="138">
        <f>+M34+M14</f>
        <v>0</v>
      </c>
      <c r="N42" s="137">
        <f>+'BUDGET '!M94</f>
        <v>0</v>
      </c>
    </row>
    <row r="43" spans="1:14" s="340" customFormat="1" ht="15.75" customHeight="1" thickBot="1" x14ac:dyDescent="0.25"/>
    <row r="44" spans="1:14" ht="27" customHeight="1" thickBot="1" x14ac:dyDescent="0.3">
      <c r="A44" s="115" t="s">
        <v>161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138" t="e">
        <f>+'BUDGET SUMMARY'!#REF!*-1</f>
        <v>#REF!</v>
      </c>
      <c r="N44" s="137" t="e">
        <f>+'BUDGET '!#REF!</f>
        <v>#REF!</v>
      </c>
    </row>
    <row r="45" spans="1:14" ht="27" customHeight="1" thickBot="1" x14ac:dyDescent="0.25"/>
    <row r="46" spans="1:14" ht="27" customHeight="1" thickBot="1" x14ac:dyDescent="0.3">
      <c r="A46" s="29" t="s">
        <v>56</v>
      </c>
      <c r="B46" s="27">
        <f>+B44+B42+B40</f>
        <v>0</v>
      </c>
      <c r="C46" s="27">
        <f t="shared" ref="C46:M46" si="9">+C44+C42+C40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 t="e">
        <f t="shared" si="9"/>
        <v>#REF!</v>
      </c>
      <c r="N46" s="28">
        <f>+'BUDGET SUMMARY'!F25</f>
        <v>0</v>
      </c>
    </row>
    <row r="48" spans="1:14" x14ac:dyDescent="0.2">
      <c r="N48" s="74"/>
    </row>
  </sheetData>
  <protectedRanges>
    <protectedRange sqref="B33:M33 B30:M30 B13:M13 B10:M10 B22:M22" name="Range1"/>
  </protectedRanges>
  <mergeCells count="5">
    <mergeCell ref="A3:N3"/>
    <mergeCell ref="A5:N5"/>
    <mergeCell ref="A7:N7"/>
    <mergeCell ref="A19:N19"/>
    <mergeCell ref="A27:N27"/>
  </mergeCells>
  <phoneticPr fontId="0" type="noConversion"/>
  <pageMargins left="0" right="0" top="0.37" bottom="0.25" header="0" footer="0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zoomScaleNormal="100" workbookViewId="0">
      <pane xSplit="3" ySplit="7" topLeftCell="D14" activePane="bottomRight" state="frozen"/>
      <selection pane="topRight" activeCell="D1" sqref="D1"/>
      <selection pane="bottomLeft" activeCell="A9" sqref="A9"/>
      <selection pane="bottomRight" activeCell="F47" sqref="F47"/>
    </sheetView>
  </sheetViews>
  <sheetFormatPr defaultRowHeight="12.75" x14ac:dyDescent="0.2"/>
  <cols>
    <col min="2" max="2" width="8.28515625" customWidth="1"/>
    <col min="3" max="3" width="25.140625" customWidth="1"/>
    <col min="4" max="4" width="10.85546875" customWidth="1"/>
    <col min="5" max="5" width="9.28515625" customWidth="1"/>
    <col min="6" max="6" width="8.7109375" customWidth="1"/>
    <col min="7" max="7" width="9.140625" style="288" customWidth="1"/>
    <col min="8" max="9" width="9.140625" style="340" customWidth="1"/>
    <col min="10" max="10" width="9.85546875" customWidth="1"/>
    <col min="11" max="11" width="8.85546875" customWidth="1"/>
    <col min="12" max="12" width="7.85546875" customWidth="1"/>
    <col min="13" max="13" width="8.85546875" customWidth="1"/>
    <col min="14" max="15" width="10.7109375" customWidth="1"/>
    <col min="16" max="16" width="10" customWidth="1"/>
  </cols>
  <sheetData>
    <row r="1" spans="1:19" x14ac:dyDescent="0.2">
      <c r="A1" s="1" t="str">
        <f>+'BUDGET SUMMARY'!A1</f>
        <v>Agency Name:  ENTER YOUR AGENCY NAME HERE</v>
      </c>
      <c r="S1" s="83">
        <f ca="1">TODAY()</f>
        <v>45723</v>
      </c>
    </row>
    <row r="2" spans="1:19" x14ac:dyDescent="0.2">
      <c r="A2" s="1" t="str">
        <f>+'BUDGET SUMMARY'!A6</f>
        <v>Addendum #:   REQUEST FOR PROPOSAL</v>
      </c>
    </row>
    <row r="3" spans="1:19" ht="15.75" customHeight="1" x14ac:dyDescent="0.2">
      <c r="A3" s="458" t="s">
        <v>47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</row>
    <row r="4" spans="1:19" ht="12.75" customHeight="1" x14ac:dyDescent="0.2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</row>
    <row r="5" spans="1:19" x14ac:dyDescent="0.2">
      <c r="A5" s="340"/>
      <c r="B5" s="340"/>
      <c r="C5" s="340"/>
      <c r="D5" s="340"/>
      <c r="E5" s="340"/>
      <c r="F5" s="340"/>
      <c r="G5" s="340"/>
      <c r="J5" s="340"/>
      <c r="K5" s="340"/>
      <c r="L5" s="340"/>
      <c r="M5" s="340"/>
      <c r="N5" s="340"/>
      <c r="O5" s="340"/>
      <c r="P5" s="340"/>
      <c r="Q5" s="340"/>
      <c r="R5" s="340"/>
      <c r="S5" s="340"/>
    </row>
    <row r="6" spans="1:19" ht="15.75" customHeight="1" x14ac:dyDescent="0.2">
      <c r="A6" s="475" t="s">
        <v>164</v>
      </c>
      <c r="B6" s="476"/>
      <c r="C6" s="477"/>
      <c r="D6" s="473" t="s">
        <v>94</v>
      </c>
      <c r="E6" s="471" t="s">
        <v>165</v>
      </c>
      <c r="F6" s="473" t="s">
        <v>166</v>
      </c>
      <c r="G6" s="481" t="s">
        <v>173</v>
      </c>
      <c r="H6" s="482"/>
      <c r="I6" s="481" t="s">
        <v>174</v>
      </c>
      <c r="J6" s="482"/>
      <c r="K6" s="473" t="s">
        <v>183</v>
      </c>
      <c r="L6" s="471" t="s">
        <v>184</v>
      </c>
      <c r="M6" s="471" t="s">
        <v>185</v>
      </c>
      <c r="N6" s="471" t="s">
        <v>95</v>
      </c>
      <c r="O6" s="471" t="s">
        <v>186</v>
      </c>
      <c r="P6" s="471" t="s">
        <v>96</v>
      </c>
      <c r="Q6" s="471" t="s">
        <v>167</v>
      </c>
      <c r="R6" s="488" t="s">
        <v>84</v>
      </c>
      <c r="S6" s="486" t="s">
        <v>97</v>
      </c>
    </row>
    <row r="7" spans="1:19" ht="46.5" customHeight="1" x14ac:dyDescent="0.2">
      <c r="A7" s="478"/>
      <c r="B7" s="479"/>
      <c r="C7" s="480"/>
      <c r="D7" s="474"/>
      <c r="E7" s="472"/>
      <c r="F7" s="474"/>
      <c r="G7" s="253" t="s">
        <v>85</v>
      </c>
      <c r="H7" s="253" t="s">
        <v>86</v>
      </c>
      <c r="I7" s="253" t="s">
        <v>85</v>
      </c>
      <c r="J7" s="253" t="s">
        <v>86</v>
      </c>
      <c r="K7" s="474"/>
      <c r="L7" s="472"/>
      <c r="M7" s="472"/>
      <c r="N7" s="472"/>
      <c r="O7" s="472"/>
      <c r="P7" s="472"/>
      <c r="Q7" s="472"/>
      <c r="R7" s="489"/>
      <c r="S7" s="487"/>
    </row>
    <row r="8" spans="1:19" ht="46.5" customHeight="1" x14ac:dyDescent="0.2">
      <c r="A8" s="483" t="s">
        <v>136</v>
      </c>
      <c r="B8" s="484"/>
      <c r="C8" s="484"/>
      <c r="D8" s="484"/>
      <c r="E8" s="485"/>
      <c r="F8" s="252"/>
      <c r="G8" s="251"/>
      <c r="H8" s="251"/>
      <c r="I8" s="251"/>
      <c r="J8" s="251"/>
      <c r="K8" s="385"/>
      <c r="L8" s="385"/>
      <c r="M8" s="385"/>
      <c r="N8" s="385"/>
      <c r="O8" s="385"/>
      <c r="P8" s="385"/>
      <c r="Q8" s="385"/>
      <c r="R8" s="385"/>
      <c r="S8" s="385"/>
    </row>
    <row r="9" spans="1:19" ht="12.75" customHeight="1" x14ac:dyDescent="0.2">
      <c r="A9" s="244" t="str">
        <f>+'BUDGET '!B15</f>
        <v>COUNTY :  Ingham</v>
      </c>
      <c r="B9" s="245"/>
      <c r="C9" s="246"/>
      <c r="D9" s="395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4">
        <f t="shared" ref="S9:S36" si="0">SUM(D9:R9)</f>
        <v>0</v>
      </c>
    </row>
    <row r="10" spans="1:19" x14ac:dyDescent="0.2">
      <c r="A10" s="244">
        <f>+'BUDGET '!B16</f>
        <v>0</v>
      </c>
      <c r="B10" s="248"/>
      <c r="C10" s="249"/>
      <c r="D10" s="247"/>
      <c r="E10" s="247"/>
      <c r="F10" s="250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4">
        <f t="shared" si="0"/>
        <v>0</v>
      </c>
    </row>
    <row r="11" spans="1:19" x14ac:dyDescent="0.2">
      <c r="A11" s="244">
        <f>+'BUDGET '!B17</f>
        <v>0</v>
      </c>
      <c r="B11" s="248"/>
      <c r="C11" s="249"/>
      <c r="D11" s="247"/>
      <c r="E11" s="247"/>
      <c r="F11" s="250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4">
        <f t="shared" si="0"/>
        <v>0</v>
      </c>
    </row>
    <row r="12" spans="1:19" x14ac:dyDescent="0.2">
      <c r="A12" s="244">
        <f>+'BUDGET '!B18</f>
        <v>0</v>
      </c>
      <c r="B12" s="248"/>
      <c r="C12" s="249"/>
      <c r="D12" s="247"/>
      <c r="E12" s="247"/>
      <c r="F12" s="250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4">
        <f t="shared" si="0"/>
        <v>0</v>
      </c>
    </row>
    <row r="13" spans="1:19" x14ac:dyDescent="0.2">
      <c r="A13" s="244">
        <f>+'BUDGET '!B19</f>
        <v>0</v>
      </c>
      <c r="B13" s="248"/>
      <c r="C13" s="249"/>
      <c r="D13" s="247"/>
      <c r="E13" s="247"/>
      <c r="F13" s="250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4">
        <f t="shared" si="0"/>
        <v>0</v>
      </c>
    </row>
    <row r="14" spans="1:19" x14ac:dyDescent="0.2">
      <c r="A14" s="244">
        <f>+'BUDGET '!B20</f>
        <v>0</v>
      </c>
      <c r="B14" s="248"/>
      <c r="C14" s="249"/>
      <c r="D14" s="247"/>
      <c r="E14" s="247"/>
      <c r="F14" s="250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4">
        <f t="shared" si="0"/>
        <v>0</v>
      </c>
    </row>
    <row r="15" spans="1:19" x14ac:dyDescent="0.2">
      <c r="A15" s="244">
        <f>+'BUDGET '!B21</f>
        <v>0</v>
      </c>
      <c r="B15" s="248"/>
      <c r="C15" s="249"/>
      <c r="D15" s="247"/>
      <c r="E15" s="247"/>
      <c r="F15" s="250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4">
        <f t="shared" si="0"/>
        <v>0</v>
      </c>
    </row>
    <row r="16" spans="1:19" x14ac:dyDescent="0.2">
      <c r="A16" s="244">
        <f>+'BUDGET '!B22</f>
        <v>0</v>
      </c>
      <c r="B16" s="248"/>
      <c r="C16" s="249"/>
      <c r="D16" s="247"/>
      <c r="E16" s="247"/>
      <c r="F16" s="250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4">
        <f t="shared" si="0"/>
        <v>0</v>
      </c>
    </row>
    <row r="17" spans="1:19" x14ac:dyDescent="0.2">
      <c r="A17" s="244">
        <f>+'BUDGET '!B23</f>
        <v>0</v>
      </c>
      <c r="B17" s="248"/>
      <c r="C17" s="249"/>
      <c r="D17" s="247"/>
      <c r="E17" s="247"/>
      <c r="F17" s="250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4">
        <f t="shared" si="0"/>
        <v>0</v>
      </c>
    </row>
    <row r="18" spans="1:19" x14ac:dyDescent="0.2">
      <c r="A18" s="244">
        <f>+'BUDGET '!B24</f>
        <v>0</v>
      </c>
      <c r="B18" s="248"/>
      <c r="C18" s="249"/>
      <c r="D18" s="247"/>
      <c r="E18" s="247"/>
      <c r="F18" s="250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4">
        <f t="shared" si="0"/>
        <v>0</v>
      </c>
    </row>
    <row r="19" spans="1:19" x14ac:dyDescent="0.2">
      <c r="A19" s="244">
        <f>+'BUDGET '!B25</f>
        <v>0</v>
      </c>
      <c r="B19" s="248"/>
      <c r="C19" s="249"/>
      <c r="D19" s="247"/>
      <c r="E19" s="247"/>
      <c r="F19" s="250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4">
        <f t="shared" si="0"/>
        <v>0</v>
      </c>
    </row>
    <row r="20" spans="1:19" x14ac:dyDescent="0.2">
      <c r="A20" s="244">
        <f>+'BUDGET '!B26</f>
        <v>0</v>
      </c>
      <c r="B20" s="248"/>
      <c r="C20" s="249"/>
      <c r="D20" s="247"/>
      <c r="E20" s="247"/>
      <c r="F20" s="250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4">
        <f t="shared" si="0"/>
        <v>0</v>
      </c>
    </row>
    <row r="21" spans="1:19" x14ac:dyDescent="0.2">
      <c r="A21" s="250">
        <f>+'BUDGET '!B27</f>
        <v>0</v>
      </c>
      <c r="B21" s="248"/>
      <c r="C21" s="249"/>
      <c r="D21" s="392"/>
      <c r="E21" s="392"/>
      <c r="F21" s="397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6">
        <f t="shared" si="0"/>
        <v>0</v>
      </c>
    </row>
    <row r="22" spans="1:19" x14ac:dyDescent="0.2">
      <c r="A22" s="393">
        <f>+'BUDGET '!B28</f>
        <v>0</v>
      </c>
      <c r="B22" s="398"/>
      <c r="C22" s="390"/>
      <c r="D22" s="392"/>
      <c r="E22" s="392"/>
      <c r="F22" s="397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4">
        <f t="shared" si="0"/>
        <v>0</v>
      </c>
    </row>
    <row r="23" spans="1:19" x14ac:dyDescent="0.2">
      <c r="A23" s="244">
        <f>+'BUDGET '!B29</f>
        <v>0</v>
      </c>
      <c r="B23" s="248"/>
      <c r="C23" s="249"/>
      <c r="D23" s="392"/>
      <c r="E23" s="392"/>
      <c r="F23" s="397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4">
        <f t="shared" si="0"/>
        <v>0</v>
      </c>
    </row>
    <row r="24" spans="1:19" x14ac:dyDescent="0.2">
      <c r="A24" s="244">
        <f>+'BUDGET '!B30</f>
        <v>0</v>
      </c>
      <c r="B24" s="248"/>
      <c r="C24" s="249"/>
      <c r="D24" s="247"/>
      <c r="E24" s="247"/>
      <c r="F24" s="250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4">
        <f t="shared" si="0"/>
        <v>0</v>
      </c>
    </row>
    <row r="25" spans="1:19" s="288" customFormat="1" x14ac:dyDescent="0.2">
      <c r="A25" s="244">
        <f>+'BUDGET '!B31</f>
        <v>0</v>
      </c>
      <c r="B25" s="248"/>
      <c r="C25" s="249"/>
      <c r="D25" s="247"/>
      <c r="E25" s="247"/>
      <c r="F25" s="250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4">
        <f t="shared" si="0"/>
        <v>0</v>
      </c>
    </row>
    <row r="26" spans="1:19" s="288" customFormat="1" x14ac:dyDescent="0.2">
      <c r="A26" s="244">
        <f>+'BUDGET '!B32</f>
        <v>0</v>
      </c>
      <c r="B26" s="248"/>
      <c r="C26" s="249"/>
      <c r="D26" s="247"/>
      <c r="E26" s="247"/>
      <c r="F26" s="250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4">
        <f t="shared" si="0"/>
        <v>0</v>
      </c>
    </row>
    <row r="27" spans="1:19" s="288" customFormat="1" x14ac:dyDescent="0.2">
      <c r="A27" s="244">
        <f>+'BUDGET '!B33</f>
        <v>0</v>
      </c>
      <c r="B27" s="248"/>
      <c r="C27" s="249"/>
      <c r="D27" s="247"/>
      <c r="E27" s="247"/>
      <c r="F27" s="250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4">
        <f t="shared" si="0"/>
        <v>0</v>
      </c>
    </row>
    <row r="28" spans="1:19" s="288" customFormat="1" x14ac:dyDescent="0.2">
      <c r="A28" s="244">
        <f>+'BUDGET '!B34</f>
        <v>0</v>
      </c>
      <c r="B28" s="248"/>
      <c r="C28" s="249"/>
      <c r="D28" s="247"/>
      <c r="E28" s="247"/>
      <c r="F28" s="250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4">
        <f t="shared" si="0"/>
        <v>0</v>
      </c>
    </row>
    <row r="29" spans="1:19" s="288" customFormat="1" x14ac:dyDescent="0.2">
      <c r="A29" s="244">
        <f>+'BUDGET '!B35</f>
        <v>0</v>
      </c>
      <c r="B29" s="248"/>
      <c r="C29" s="249"/>
      <c r="D29" s="247"/>
      <c r="E29" s="247"/>
      <c r="F29" s="250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4">
        <f t="shared" si="0"/>
        <v>0</v>
      </c>
    </row>
    <row r="30" spans="1:19" s="288" customFormat="1" x14ac:dyDescent="0.2">
      <c r="A30" s="244">
        <f>+'BUDGET '!B36</f>
        <v>0</v>
      </c>
      <c r="B30" s="248"/>
      <c r="C30" s="249"/>
      <c r="D30" s="247"/>
      <c r="E30" s="247"/>
      <c r="F30" s="250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4">
        <f t="shared" si="0"/>
        <v>0</v>
      </c>
    </row>
    <row r="31" spans="1:19" s="340" customFormat="1" x14ac:dyDescent="0.2">
      <c r="A31" s="244">
        <f>+'BUDGET '!B37</f>
        <v>0</v>
      </c>
      <c r="B31" s="248"/>
      <c r="C31" s="249"/>
      <c r="D31" s="247"/>
      <c r="E31" s="247"/>
      <c r="F31" s="250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4">
        <f t="shared" si="0"/>
        <v>0</v>
      </c>
    </row>
    <row r="32" spans="1:19" s="288" customFormat="1" x14ac:dyDescent="0.2">
      <c r="A32" s="244">
        <f>+'BUDGET '!B38</f>
        <v>0</v>
      </c>
      <c r="B32" s="248"/>
      <c r="C32" s="249"/>
      <c r="D32" s="247"/>
      <c r="E32" s="247"/>
      <c r="F32" s="250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4">
        <f t="shared" si="0"/>
        <v>0</v>
      </c>
    </row>
    <row r="33" spans="1:19" x14ac:dyDescent="0.2">
      <c r="A33" s="244">
        <f>+'BUDGET '!B39</f>
        <v>0</v>
      </c>
      <c r="B33" s="248"/>
      <c r="C33" s="249"/>
      <c r="D33" s="247"/>
      <c r="E33" s="247"/>
      <c r="F33" s="250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4">
        <f t="shared" si="0"/>
        <v>0</v>
      </c>
    </row>
    <row r="34" spans="1:19" x14ac:dyDescent="0.2">
      <c r="A34" s="244">
        <f>+'BUDGET '!B40</f>
        <v>0</v>
      </c>
      <c r="B34" s="248"/>
      <c r="C34" s="249"/>
      <c r="D34" s="247"/>
      <c r="E34" s="247"/>
      <c r="F34" s="250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4">
        <f t="shared" si="0"/>
        <v>0</v>
      </c>
    </row>
    <row r="35" spans="1:19" ht="15.75" x14ac:dyDescent="0.25">
      <c r="A35" s="402" t="s">
        <v>171</v>
      </c>
      <c r="B35" s="403"/>
      <c r="C35" s="404"/>
      <c r="D35" s="254">
        <f>SUM(D10:D34)</f>
        <v>0</v>
      </c>
      <c r="E35" s="254">
        <f t="shared" ref="E35:R35" si="1">SUM(E10:E34)</f>
        <v>0</v>
      </c>
      <c r="F35" s="254">
        <f t="shared" si="1"/>
        <v>0</v>
      </c>
      <c r="G35" s="254">
        <f t="shared" si="1"/>
        <v>0</v>
      </c>
      <c r="H35" s="254">
        <f t="shared" ref="H35" si="2">SUM(H10:H34)</f>
        <v>0</v>
      </c>
      <c r="I35" s="254">
        <f t="shared" ref="I35" si="3">SUM(I10:I34)</f>
        <v>0</v>
      </c>
      <c r="J35" s="254">
        <f t="shared" si="1"/>
        <v>0</v>
      </c>
      <c r="K35" s="254">
        <f t="shared" si="1"/>
        <v>0</v>
      </c>
      <c r="L35" s="254">
        <f t="shared" si="1"/>
        <v>0</v>
      </c>
      <c r="M35" s="254">
        <f t="shared" si="1"/>
        <v>0</v>
      </c>
      <c r="N35" s="254">
        <f t="shared" si="1"/>
        <v>0</v>
      </c>
      <c r="O35" s="254">
        <f t="shared" si="1"/>
        <v>0</v>
      </c>
      <c r="P35" s="254">
        <f t="shared" si="1"/>
        <v>0</v>
      </c>
      <c r="Q35" s="254">
        <f t="shared" si="1"/>
        <v>0</v>
      </c>
      <c r="R35" s="254">
        <f t="shared" si="1"/>
        <v>0</v>
      </c>
      <c r="S35" s="255">
        <f t="shared" si="0"/>
        <v>0</v>
      </c>
    </row>
    <row r="36" spans="1:19" ht="15.75" x14ac:dyDescent="0.25">
      <c r="A36" s="405"/>
      <c r="B36" s="403" t="s">
        <v>169</v>
      </c>
      <c r="C36" s="406"/>
      <c r="D36" s="256">
        <f>D35/40</f>
        <v>0</v>
      </c>
      <c r="E36" s="256">
        <f>E35/40</f>
        <v>0</v>
      </c>
      <c r="F36" s="256">
        <f>F35/40</f>
        <v>0</v>
      </c>
      <c r="G36" s="256">
        <f>G35/40</f>
        <v>0</v>
      </c>
      <c r="H36" s="256">
        <f t="shared" ref="H36:I36" si="4">H35/40</f>
        <v>0</v>
      </c>
      <c r="I36" s="256">
        <f t="shared" si="4"/>
        <v>0</v>
      </c>
      <c r="J36" s="256">
        <f t="shared" ref="J36:R36" si="5">J35/40</f>
        <v>0</v>
      </c>
      <c r="K36" s="256">
        <f t="shared" si="5"/>
        <v>0</v>
      </c>
      <c r="L36" s="256">
        <f t="shared" si="5"/>
        <v>0</v>
      </c>
      <c r="M36" s="256">
        <f t="shared" si="5"/>
        <v>0</v>
      </c>
      <c r="N36" s="256">
        <f t="shared" si="5"/>
        <v>0</v>
      </c>
      <c r="O36" s="256">
        <f t="shared" si="5"/>
        <v>0</v>
      </c>
      <c r="P36" s="256">
        <f t="shared" si="5"/>
        <v>0</v>
      </c>
      <c r="Q36" s="256">
        <f t="shared" si="5"/>
        <v>0</v>
      </c>
      <c r="R36" s="256">
        <f t="shared" si="5"/>
        <v>0</v>
      </c>
      <c r="S36" s="255">
        <f t="shared" si="0"/>
        <v>0</v>
      </c>
    </row>
    <row r="37" spans="1:19" ht="15.75" x14ac:dyDescent="0.25">
      <c r="A37" s="257" t="s">
        <v>87</v>
      </c>
      <c r="B37" s="243" t="s">
        <v>98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</row>
    <row r="38" spans="1:19" x14ac:dyDescent="0.2">
      <c r="A38" s="257"/>
      <c r="B38" s="24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</row>
    <row r="39" spans="1:19" x14ac:dyDescent="0.2">
      <c r="A39" s="178" t="s">
        <v>168</v>
      </c>
      <c r="B39" s="340"/>
      <c r="C39" s="340"/>
      <c r="D39" s="340"/>
      <c r="E39" s="340"/>
      <c r="F39" s="340"/>
      <c r="G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</row>
    <row r="40" spans="1:19" x14ac:dyDescent="0.2">
      <c r="A40" s="341"/>
      <c r="B40" s="341"/>
      <c r="C40" s="340"/>
      <c r="D40" s="340"/>
      <c r="E40" s="340"/>
      <c r="F40" s="340"/>
      <c r="G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</row>
    <row r="41" spans="1:19" x14ac:dyDescent="0.2">
      <c r="A41" s="341"/>
      <c r="B41" s="341"/>
      <c r="C41" s="340"/>
      <c r="D41" s="340"/>
      <c r="E41" s="340"/>
      <c r="F41" s="340"/>
      <c r="G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</row>
  </sheetData>
  <protectedRanges>
    <protectedRange sqref="A6:B6 A7:C34 S6:S34 L9:R34 A35:S36 D8:K34" name="Staff Alloc sheet Data Entry_2_1_1"/>
    <protectedRange sqref="D7:J7 D6:R6" name="Staff Alloc sheet Data Entry_2_2"/>
  </protectedRanges>
  <mergeCells count="17">
    <mergeCell ref="A8:E8"/>
    <mergeCell ref="S6:S7"/>
    <mergeCell ref="R6:R7"/>
    <mergeCell ref="Q6:Q7"/>
    <mergeCell ref="P6:P7"/>
    <mergeCell ref="A3:S4"/>
    <mergeCell ref="O6:O7"/>
    <mergeCell ref="N6:N7"/>
    <mergeCell ref="M6:M7"/>
    <mergeCell ref="L6:L7"/>
    <mergeCell ref="K6:K7"/>
    <mergeCell ref="A6:C7"/>
    <mergeCell ref="I6:J6"/>
    <mergeCell ref="G6:H6"/>
    <mergeCell ref="F6:F7"/>
    <mergeCell ref="E6:E7"/>
    <mergeCell ref="D6:D7"/>
  </mergeCells>
  <phoneticPr fontId="0" type="noConversion"/>
  <pageMargins left="0.11" right="0.33" top="1" bottom="1" header="0.5" footer="0.5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177"/>
  <sheetViews>
    <sheetView workbookViewId="0">
      <pane xSplit="2" ySplit="5" topLeftCell="C24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 x14ac:dyDescent="0.2"/>
  <cols>
    <col min="1" max="1" width="3.42578125" customWidth="1"/>
    <col min="2" max="2" width="41.85546875" customWidth="1"/>
    <col min="3" max="3" width="7.85546875" style="197" customWidth="1"/>
    <col min="4" max="4" width="10.5703125" customWidth="1"/>
    <col min="5" max="5" width="11.140625" customWidth="1"/>
    <col min="6" max="6" width="1.140625" customWidth="1"/>
  </cols>
  <sheetData>
    <row r="1" spans="1:98" ht="18.75" customHeight="1" x14ac:dyDescent="0.2">
      <c r="A1" s="1" t="str">
        <f>+'BUDGET '!A1</f>
        <v>Agency Name:  ENTER YOUR AGENCY NAME HERE</v>
      </c>
      <c r="E1" s="83">
        <f ca="1">TODAY()</f>
        <v>45723</v>
      </c>
      <c r="G1" s="178"/>
    </row>
    <row r="2" spans="1:98" ht="18.75" customHeight="1" x14ac:dyDescent="0.2">
      <c r="A2" s="1" t="str">
        <f>+'BUDGET '!A5</f>
        <v>Addendum #:   REQUEST FOR PROPOSAL</v>
      </c>
    </row>
    <row r="3" spans="1:98" ht="12.75" customHeight="1" x14ac:dyDescent="0.2"/>
    <row r="4" spans="1:98" ht="12.75" customHeight="1" thickBot="1" x14ac:dyDescent="0.25"/>
    <row r="5" spans="1:98" ht="48.75" customHeight="1" thickTop="1" x14ac:dyDescent="0.25">
      <c r="A5" s="490" t="s">
        <v>18</v>
      </c>
      <c r="B5" s="491"/>
      <c r="C5" s="198" t="s">
        <v>9</v>
      </c>
      <c r="D5" s="198" t="s">
        <v>10</v>
      </c>
      <c r="E5" s="199" t="s">
        <v>147</v>
      </c>
      <c r="F5" s="200"/>
    </row>
    <row r="6" spans="1:98" ht="18.75" x14ac:dyDescent="0.3">
      <c r="A6" s="287" t="s">
        <v>137</v>
      </c>
      <c r="B6" s="201"/>
      <c r="C6" s="202"/>
      <c r="D6" s="24"/>
      <c r="E6" s="24"/>
      <c r="F6" s="120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</row>
    <row r="7" spans="1:98" x14ac:dyDescent="0.2">
      <c r="A7" s="117">
        <v>1</v>
      </c>
      <c r="B7" s="259" t="str">
        <f>+'BUDGET '!B15</f>
        <v>COUNTY :  Ingham</v>
      </c>
      <c r="C7" s="204">
        <f>+'BUDGET '!C15</f>
        <v>0</v>
      </c>
      <c r="D7" s="24">
        <f t="shared" ref="D7:D33" si="0">SUM(E7:E7)</f>
        <v>0</v>
      </c>
      <c r="E7" s="205">
        <f>+'BUDGET '!M15</f>
        <v>0</v>
      </c>
      <c r="F7" s="120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</row>
    <row r="8" spans="1:98" x14ac:dyDescent="0.2">
      <c r="A8" s="117">
        <f>A7+1</f>
        <v>2</v>
      </c>
      <c r="B8" s="259">
        <f>+'BUDGET '!B16</f>
        <v>0</v>
      </c>
      <c r="C8" s="204">
        <f>+'BUDGET '!C16</f>
        <v>0</v>
      </c>
      <c r="D8" s="24">
        <f t="shared" si="0"/>
        <v>0</v>
      </c>
      <c r="E8" s="205">
        <f>+'BUDGET '!M16</f>
        <v>0</v>
      </c>
      <c r="F8" s="120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</row>
    <row r="9" spans="1:98" x14ac:dyDescent="0.2">
      <c r="A9" s="117">
        <f t="shared" ref="A9:A37" si="1">A8+1</f>
        <v>3</v>
      </c>
      <c r="B9" s="259">
        <f>+'BUDGET '!B17</f>
        <v>0</v>
      </c>
      <c r="C9" s="204">
        <f>+'BUDGET '!C17</f>
        <v>0</v>
      </c>
      <c r="D9" s="24">
        <f t="shared" si="0"/>
        <v>0</v>
      </c>
      <c r="E9" s="205">
        <f>+'BUDGET '!M17</f>
        <v>0</v>
      </c>
      <c r="F9" s="120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</row>
    <row r="10" spans="1:98" x14ac:dyDescent="0.2">
      <c r="A10" s="117">
        <f t="shared" si="1"/>
        <v>4</v>
      </c>
      <c r="B10" s="259">
        <f>+'BUDGET '!B18</f>
        <v>0</v>
      </c>
      <c r="C10" s="204">
        <f>+'BUDGET '!C18</f>
        <v>0</v>
      </c>
      <c r="D10" s="24">
        <f t="shared" si="0"/>
        <v>0</v>
      </c>
      <c r="E10" s="205">
        <f>+'BUDGET '!M18</f>
        <v>0</v>
      </c>
      <c r="F10" s="120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</row>
    <row r="11" spans="1:98" x14ac:dyDescent="0.2">
      <c r="A11" s="117">
        <f t="shared" si="1"/>
        <v>5</v>
      </c>
      <c r="B11" s="259">
        <f>+'BUDGET '!B19</f>
        <v>0</v>
      </c>
      <c r="C11" s="204">
        <f>+'BUDGET '!C19</f>
        <v>0</v>
      </c>
      <c r="D11" s="24">
        <f t="shared" si="0"/>
        <v>0</v>
      </c>
      <c r="E11" s="205">
        <f>+'BUDGET '!M19</f>
        <v>0</v>
      </c>
      <c r="F11" s="120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</row>
    <row r="12" spans="1:98" x14ac:dyDescent="0.2">
      <c r="A12" s="117">
        <f t="shared" si="1"/>
        <v>6</v>
      </c>
      <c r="B12" s="259">
        <f>+'BUDGET '!B20</f>
        <v>0</v>
      </c>
      <c r="C12" s="204">
        <f>+'BUDGET '!C20</f>
        <v>0</v>
      </c>
      <c r="D12" s="24">
        <f t="shared" si="0"/>
        <v>0</v>
      </c>
      <c r="E12" s="205">
        <f>+'BUDGET '!M20</f>
        <v>0</v>
      </c>
      <c r="F12" s="120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</row>
    <row r="13" spans="1:98" x14ac:dyDescent="0.2">
      <c r="A13" s="117">
        <f t="shared" si="1"/>
        <v>7</v>
      </c>
      <c r="B13" s="259">
        <f>+'BUDGET '!B21</f>
        <v>0</v>
      </c>
      <c r="C13" s="204">
        <f>+'BUDGET '!C21</f>
        <v>0</v>
      </c>
      <c r="D13" s="24">
        <f t="shared" si="0"/>
        <v>0</v>
      </c>
      <c r="E13" s="205">
        <f>+'BUDGET '!M21</f>
        <v>0</v>
      </c>
      <c r="F13" s="120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</row>
    <row r="14" spans="1:98" x14ac:dyDescent="0.2">
      <c r="A14" s="117">
        <f t="shared" si="1"/>
        <v>8</v>
      </c>
      <c r="B14" s="259">
        <f>+'BUDGET '!B22</f>
        <v>0</v>
      </c>
      <c r="C14" s="204">
        <f>+'BUDGET '!C22</f>
        <v>0</v>
      </c>
      <c r="D14" s="24">
        <f t="shared" si="0"/>
        <v>0</v>
      </c>
      <c r="E14" s="205">
        <f>+'BUDGET '!M22</f>
        <v>0</v>
      </c>
      <c r="F14" s="120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</row>
    <row r="15" spans="1:98" x14ac:dyDescent="0.2">
      <c r="A15" s="117">
        <f t="shared" si="1"/>
        <v>9</v>
      </c>
      <c r="B15" s="259">
        <f>+'BUDGET '!B23</f>
        <v>0</v>
      </c>
      <c r="C15" s="204">
        <f>+'BUDGET '!C23</f>
        <v>0</v>
      </c>
      <c r="D15" s="24">
        <f t="shared" si="0"/>
        <v>0</v>
      </c>
      <c r="E15" s="205">
        <f>+'BUDGET '!M23</f>
        <v>0</v>
      </c>
      <c r="F15" s="120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</row>
    <row r="16" spans="1:98" x14ac:dyDescent="0.2">
      <c r="A16" s="117">
        <f t="shared" si="1"/>
        <v>10</v>
      </c>
      <c r="B16" s="259">
        <f>+'BUDGET '!B24</f>
        <v>0</v>
      </c>
      <c r="C16" s="204">
        <f>+'BUDGET '!C24</f>
        <v>0</v>
      </c>
      <c r="D16" s="24">
        <f t="shared" si="0"/>
        <v>0</v>
      </c>
      <c r="E16" s="205">
        <f>+'BUDGET '!M24</f>
        <v>0</v>
      </c>
      <c r="F16" s="120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</row>
    <row r="17" spans="1:98" x14ac:dyDescent="0.2">
      <c r="A17" s="117">
        <f t="shared" si="1"/>
        <v>11</v>
      </c>
      <c r="B17" s="259">
        <f>+'BUDGET '!B25</f>
        <v>0</v>
      </c>
      <c r="C17" s="204">
        <f>+'BUDGET '!C25</f>
        <v>0</v>
      </c>
      <c r="D17" s="24">
        <f t="shared" si="0"/>
        <v>0</v>
      </c>
      <c r="E17" s="205">
        <f>+'BUDGET '!M25</f>
        <v>0</v>
      </c>
      <c r="F17" s="120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</row>
    <row r="18" spans="1:98" x14ac:dyDescent="0.2">
      <c r="A18" s="117">
        <f t="shared" si="1"/>
        <v>12</v>
      </c>
      <c r="B18" s="259">
        <f>+'BUDGET '!B26</f>
        <v>0</v>
      </c>
      <c r="C18" s="204">
        <f>+'BUDGET '!C26</f>
        <v>0</v>
      </c>
      <c r="D18" s="24">
        <f t="shared" si="0"/>
        <v>0</v>
      </c>
      <c r="E18" s="205">
        <f>+'BUDGET '!M26</f>
        <v>0</v>
      </c>
      <c r="F18" s="120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</row>
    <row r="19" spans="1:98" x14ac:dyDescent="0.2">
      <c r="A19" s="117">
        <f t="shared" si="1"/>
        <v>13</v>
      </c>
      <c r="B19" s="259">
        <f>+'BUDGET '!B27</f>
        <v>0</v>
      </c>
      <c r="C19" s="204">
        <f>+'BUDGET '!C27</f>
        <v>0</v>
      </c>
      <c r="D19" s="24">
        <f t="shared" si="0"/>
        <v>0</v>
      </c>
      <c r="E19" s="205">
        <f>+'BUDGET '!M27</f>
        <v>0</v>
      </c>
      <c r="F19" s="120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</row>
    <row r="20" spans="1:98" x14ac:dyDescent="0.2">
      <c r="A20" s="117">
        <f t="shared" si="1"/>
        <v>14</v>
      </c>
      <c r="B20" s="259">
        <f>+'BUDGET '!B28</f>
        <v>0</v>
      </c>
      <c r="C20" s="204">
        <f>+'BUDGET '!C28</f>
        <v>0</v>
      </c>
      <c r="D20" s="24">
        <f t="shared" si="0"/>
        <v>0</v>
      </c>
      <c r="E20" s="205">
        <f>+'BUDGET '!M28</f>
        <v>0</v>
      </c>
      <c r="F20" s="120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</row>
    <row r="21" spans="1:98" x14ac:dyDescent="0.2">
      <c r="A21" s="117">
        <f t="shared" si="1"/>
        <v>15</v>
      </c>
      <c r="B21" s="259">
        <f>+'BUDGET '!B29</f>
        <v>0</v>
      </c>
      <c r="C21" s="204">
        <f>+'BUDGET '!C29</f>
        <v>0</v>
      </c>
      <c r="D21" s="24">
        <f t="shared" si="0"/>
        <v>0</v>
      </c>
      <c r="E21" s="205">
        <f>+'BUDGET '!M29</f>
        <v>0</v>
      </c>
      <c r="F21" s="120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</row>
    <row r="22" spans="1:98" x14ac:dyDescent="0.2">
      <c r="A22" s="117">
        <f t="shared" si="1"/>
        <v>16</v>
      </c>
      <c r="B22" s="259">
        <f>+'BUDGET '!B30</f>
        <v>0</v>
      </c>
      <c r="C22" s="204">
        <f>+'BUDGET '!C30</f>
        <v>0</v>
      </c>
      <c r="D22" s="24">
        <f t="shared" si="0"/>
        <v>0</v>
      </c>
      <c r="E22" s="205">
        <f>+'BUDGET '!M30</f>
        <v>0</v>
      </c>
      <c r="F22" s="120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</row>
    <row r="23" spans="1:98" x14ac:dyDescent="0.2">
      <c r="A23" s="117">
        <f t="shared" si="1"/>
        <v>17</v>
      </c>
      <c r="B23" s="259">
        <f>+'BUDGET '!B31</f>
        <v>0</v>
      </c>
      <c r="C23" s="204">
        <f>+'BUDGET '!C31</f>
        <v>0</v>
      </c>
      <c r="D23" s="24">
        <f t="shared" si="0"/>
        <v>0</v>
      </c>
      <c r="E23" s="205">
        <f>+'BUDGET '!M31</f>
        <v>0</v>
      </c>
      <c r="F23" s="120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</row>
    <row r="24" spans="1:98" s="288" customFormat="1" x14ac:dyDescent="0.2">
      <c r="A24" s="117">
        <f t="shared" si="1"/>
        <v>18</v>
      </c>
      <c r="B24" s="259">
        <f>+'BUDGET '!B32</f>
        <v>0</v>
      </c>
      <c r="C24" s="204">
        <f>+'BUDGET '!C32</f>
        <v>0</v>
      </c>
      <c r="D24" s="289">
        <f t="shared" si="0"/>
        <v>0</v>
      </c>
      <c r="E24" s="205">
        <f>+'BUDGET '!M32</f>
        <v>0</v>
      </c>
      <c r="F24" s="12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</row>
    <row r="25" spans="1:98" s="288" customFormat="1" x14ac:dyDescent="0.2">
      <c r="A25" s="117">
        <f t="shared" si="1"/>
        <v>19</v>
      </c>
      <c r="B25" s="259">
        <f>+'BUDGET '!B33</f>
        <v>0</v>
      </c>
      <c r="C25" s="204">
        <f>+'BUDGET '!C33</f>
        <v>0</v>
      </c>
      <c r="D25" s="289">
        <f t="shared" si="0"/>
        <v>0</v>
      </c>
      <c r="E25" s="205">
        <f>+'BUDGET '!M33</f>
        <v>0</v>
      </c>
      <c r="F25" s="12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</row>
    <row r="26" spans="1:98" s="288" customFormat="1" x14ac:dyDescent="0.2">
      <c r="A26" s="117">
        <f t="shared" si="1"/>
        <v>20</v>
      </c>
      <c r="B26" s="259">
        <f>+'BUDGET '!B34</f>
        <v>0</v>
      </c>
      <c r="C26" s="204">
        <f>+'BUDGET '!C34</f>
        <v>0</v>
      </c>
      <c r="D26" s="289">
        <f t="shared" si="0"/>
        <v>0</v>
      </c>
      <c r="E26" s="205">
        <f>+'BUDGET '!M34</f>
        <v>0</v>
      </c>
      <c r="F26" s="12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</row>
    <row r="27" spans="1:98" s="288" customFormat="1" x14ac:dyDescent="0.2">
      <c r="A27" s="117">
        <f t="shared" si="1"/>
        <v>21</v>
      </c>
      <c r="B27" s="259">
        <f>+'BUDGET '!B35</f>
        <v>0</v>
      </c>
      <c r="C27" s="204">
        <f>+'BUDGET '!C35</f>
        <v>0</v>
      </c>
      <c r="D27" s="289">
        <f t="shared" si="0"/>
        <v>0</v>
      </c>
      <c r="E27" s="205">
        <f>+'BUDGET '!M35</f>
        <v>0</v>
      </c>
      <c r="F27" s="12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</row>
    <row r="28" spans="1:98" s="288" customFormat="1" x14ac:dyDescent="0.2">
      <c r="A28" s="117">
        <f t="shared" si="1"/>
        <v>22</v>
      </c>
      <c r="B28" s="259">
        <f>+'BUDGET '!B36</f>
        <v>0</v>
      </c>
      <c r="C28" s="204">
        <f>+'BUDGET '!C36</f>
        <v>0</v>
      </c>
      <c r="D28" s="289">
        <f t="shared" si="0"/>
        <v>0</v>
      </c>
      <c r="E28" s="205">
        <f>+'BUDGET '!M36</f>
        <v>0</v>
      </c>
      <c r="F28" s="12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</row>
    <row r="29" spans="1:98" s="340" customFormat="1" x14ac:dyDescent="0.2">
      <c r="A29" s="117">
        <f t="shared" si="1"/>
        <v>23</v>
      </c>
      <c r="B29" s="259">
        <f>+'BUDGET '!B37</f>
        <v>0</v>
      </c>
      <c r="C29" s="204">
        <f>+'BUDGET '!C37</f>
        <v>0</v>
      </c>
      <c r="D29" s="289"/>
      <c r="E29" s="205">
        <f>+'BUDGET '!M37</f>
        <v>0</v>
      </c>
      <c r="F29" s="12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</row>
    <row r="30" spans="1:98" s="288" customFormat="1" x14ac:dyDescent="0.2">
      <c r="A30" s="117">
        <f t="shared" si="1"/>
        <v>24</v>
      </c>
      <c r="B30" s="259">
        <f>+'BUDGET '!B38</f>
        <v>0</v>
      </c>
      <c r="C30" s="204">
        <f>+'BUDGET '!C38</f>
        <v>0</v>
      </c>
      <c r="D30" s="289">
        <f t="shared" si="0"/>
        <v>0</v>
      </c>
      <c r="E30" s="205">
        <f>+'BUDGET '!M38</f>
        <v>0</v>
      </c>
      <c r="F30" s="12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</row>
    <row r="31" spans="1:98" s="288" customFormat="1" x14ac:dyDescent="0.2">
      <c r="A31" s="117">
        <f t="shared" si="1"/>
        <v>25</v>
      </c>
      <c r="B31" s="259">
        <f>+'BUDGET '!B39</f>
        <v>0</v>
      </c>
      <c r="C31" s="204">
        <f>+'BUDGET '!C39</f>
        <v>0</v>
      </c>
      <c r="D31" s="289">
        <f t="shared" si="0"/>
        <v>0</v>
      </c>
      <c r="E31" s="205">
        <f>+'BUDGET '!M39</f>
        <v>0</v>
      </c>
      <c r="F31" s="12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</row>
    <row r="32" spans="1:98" x14ac:dyDescent="0.2">
      <c r="A32" s="117">
        <f t="shared" si="1"/>
        <v>26</v>
      </c>
      <c r="B32" s="259">
        <f>+'BUDGET '!B40</f>
        <v>0</v>
      </c>
      <c r="C32" s="204">
        <f>+'BUDGET '!C40</f>
        <v>0</v>
      </c>
      <c r="D32" s="289">
        <f t="shared" si="0"/>
        <v>0</v>
      </c>
      <c r="E32" s="205">
        <f>+'BUDGET '!M40</f>
        <v>0</v>
      </c>
      <c r="F32" s="120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</row>
    <row r="33" spans="1:98" x14ac:dyDescent="0.2">
      <c r="A33" s="117">
        <f t="shared" si="1"/>
        <v>27</v>
      </c>
      <c r="B33" s="206" t="s">
        <v>118</v>
      </c>
      <c r="C33" s="207"/>
      <c r="D33" s="289">
        <f t="shared" si="0"/>
        <v>0</v>
      </c>
      <c r="E33" s="205">
        <f>+'BUDGET '!M52</f>
        <v>0</v>
      </c>
      <c r="F33" s="120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</row>
    <row r="34" spans="1:98" x14ac:dyDescent="0.2">
      <c r="A34" s="117">
        <f t="shared" si="1"/>
        <v>28</v>
      </c>
      <c r="B34" s="4"/>
      <c r="C34" s="207"/>
      <c r="D34" s="24"/>
      <c r="E34" s="24"/>
      <c r="F34" s="120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</row>
    <row r="35" spans="1:98" ht="15" x14ac:dyDescent="0.25">
      <c r="A35" s="117">
        <f t="shared" si="1"/>
        <v>29</v>
      </c>
      <c r="B35" s="208" t="s">
        <v>119</v>
      </c>
      <c r="C35" s="209"/>
      <c r="D35" s="24">
        <f t="shared" ref="D35:E35" si="2">SUM(D6:D34)</f>
        <v>0</v>
      </c>
      <c r="E35" s="24">
        <f t="shared" si="2"/>
        <v>0</v>
      </c>
      <c r="F35" s="120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</row>
    <row r="36" spans="1:98" ht="15" x14ac:dyDescent="0.25">
      <c r="A36" s="117">
        <f t="shared" si="1"/>
        <v>30</v>
      </c>
      <c r="B36" s="208"/>
      <c r="C36" s="209"/>
      <c r="D36" s="24"/>
      <c r="E36" s="24"/>
      <c r="F36" s="120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</row>
    <row r="37" spans="1:98" ht="15.75" thickBot="1" x14ac:dyDescent="0.3">
      <c r="A37" s="117">
        <f t="shared" si="1"/>
        <v>31</v>
      </c>
      <c r="B37" s="210" t="s">
        <v>120</v>
      </c>
      <c r="C37" s="209"/>
      <c r="D37" s="211">
        <f>SUM(E37:E37)</f>
        <v>0</v>
      </c>
      <c r="E37" s="212">
        <f>+'BUDGET '!M66</f>
        <v>0</v>
      </c>
      <c r="F37" s="21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</row>
    <row r="38" spans="1:98" ht="15.75" thickBot="1" x14ac:dyDescent="0.3">
      <c r="A38" s="214">
        <f>A37+1</f>
        <v>32</v>
      </c>
      <c r="B38" s="215" t="s">
        <v>121</v>
      </c>
      <c r="C38" s="216"/>
      <c r="D38" s="217">
        <f>+D37+D35</f>
        <v>0</v>
      </c>
      <c r="E38" s="217">
        <f t="shared" ref="E38" si="3">+E37+E35</f>
        <v>0</v>
      </c>
      <c r="F38" s="218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</row>
    <row r="39" spans="1:98" ht="13.5" thickBot="1" x14ac:dyDescent="0.25">
      <c r="A39" s="219"/>
      <c r="B39" s="220"/>
      <c r="C39" s="221"/>
      <c r="D39" s="222"/>
      <c r="E39" s="222"/>
      <c r="F39" s="22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</row>
    <row r="40" spans="1:98" ht="15" x14ac:dyDescent="0.25">
      <c r="A40" s="228">
        <f>A38+1</f>
        <v>33</v>
      </c>
      <c r="B40" s="229" t="s">
        <v>122</v>
      </c>
      <c r="C40" s="224"/>
      <c r="D40" s="225">
        <f>+D35</f>
        <v>0</v>
      </c>
      <c r="E40" s="225">
        <f>+E35</f>
        <v>0</v>
      </c>
      <c r="F40" s="226" t="e">
        <f>+#REF!+F35</f>
        <v>#REF!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</row>
    <row r="41" spans="1:98" ht="15" x14ac:dyDescent="0.25">
      <c r="A41" s="228">
        <f>+A40+1</f>
        <v>34</v>
      </c>
      <c r="B41" s="230" t="s">
        <v>123</v>
      </c>
      <c r="C41" s="231"/>
      <c r="D41" s="24">
        <f>+D37</f>
        <v>0</v>
      </c>
      <c r="E41" s="24">
        <f>+E37</f>
        <v>0</v>
      </c>
      <c r="F41" s="120"/>
      <c r="G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</row>
    <row r="42" spans="1:98" ht="15" x14ac:dyDescent="0.25">
      <c r="A42" s="228">
        <f t="shared" ref="A42:A44" si="4">+A41+1</f>
        <v>35</v>
      </c>
      <c r="B42" s="230" t="s">
        <v>124</v>
      </c>
      <c r="C42" s="231"/>
      <c r="D42" s="24">
        <f t="shared" ref="D42:E42" si="5">SUM(D40:D41)</f>
        <v>0</v>
      </c>
      <c r="E42" s="24">
        <f t="shared" si="5"/>
        <v>0</v>
      </c>
      <c r="F42" s="120" t="e">
        <f>SUM(F40:F40)</f>
        <v>#REF!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</row>
    <row r="43" spans="1:98" ht="15.75" thickBot="1" x14ac:dyDescent="0.3">
      <c r="A43" s="228">
        <f t="shared" si="4"/>
        <v>36</v>
      </c>
      <c r="B43" s="232" t="s">
        <v>125</v>
      </c>
      <c r="C43" s="224"/>
      <c r="D43" s="267">
        <f>SUM(E43:E43)</f>
        <v>0</v>
      </c>
      <c r="E43" s="268">
        <f>+'BUDGET '!M73+'BUDGET '!M86+'BUDGET '!M97</f>
        <v>0</v>
      </c>
      <c r="F43" s="218">
        <v>0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</row>
    <row r="44" spans="1:98" ht="15" x14ac:dyDescent="0.25">
      <c r="A44" s="228">
        <f t="shared" si="4"/>
        <v>37</v>
      </c>
      <c r="B44" s="230" t="s">
        <v>126</v>
      </c>
      <c r="C44" s="231"/>
      <c r="D44" s="269">
        <f>SUM(E44:E44)</f>
        <v>0</v>
      </c>
      <c r="E44" s="269">
        <f t="shared" ref="E44:F44" si="6">SUM(E42:E43)</f>
        <v>0</v>
      </c>
      <c r="F44" s="270" t="e">
        <f t="shared" si="6"/>
        <v>#REF!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</row>
    <row r="45" spans="1:98" ht="15.75" thickBot="1" x14ac:dyDescent="0.3">
      <c r="A45" s="116">
        <f>+A44+1</f>
        <v>38</v>
      </c>
      <c r="B45" s="233" t="s">
        <v>127</v>
      </c>
      <c r="C45" s="234"/>
      <c r="D45" s="264" t="e">
        <f t="shared" ref="D45:F45" si="7">D43/D44</f>
        <v>#DIV/0!</v>
      </c>
      <c r="E45" s="235" t="e">
        <f t="shared" si="7"/>
        <v>#DIV/0!</v>
      </c>
      <c r="F45" s="236" t="e">
        <f t="shared" si="7"/>
        <v>#REF!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</row>
    <row r="46" spans="1:98" ht="13.5" thickBot="1" x14ac:dyDescent="0.25">
      <c r="A46" s="219"/>
      <c r="B46" s="220"/>
      <c r="C46" s="221"/>
      <c r="D46" s="237"/>
      <c r="E46" s="222"/>
      <c r="F46" s="223"/>
      <c r="G46" s="410"/>
      <c r="H46" s="410"/>
      <c r="I46" s="409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</row>
    <row r="47" spans="1:98" ht="15.75" thickBot="1" x14ac:dyDescent="0.3">
      <c r="A47" s="228">
        <f>+A45+1</f>
        <v>39</v>
      </c>
      <c r="B47" s="229" t="s">
        <v>172</v>
      </c>
      <c r="C47" s="224"/>
      <c r="D47" s="336"/>
      <c r="E47" s="238">
        <f>+'STAFF ALLOCATION'!$Q36</f>
        <v>0</v>
      </c>
      <c r="F47" s="239">
        <v>1.375</v>
      </c>
      <c r="G47" s="407"/>
      <c r="H47" s="407"/>
      <c r="I47" s="408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</row>
    <row r="48" spans="1:98" ht="15" x14ac:dyDescent="0.25">
      <c r="A48" s="228">
        <f>A47+1</f>
        <v>40</v>
      </c>
      <c r="B48" s="230" t="s">
        <v>128</v>
      </c>
      <c r="C48" s="231"/>
      <c r="D48" s="337"/>
      <c r="E48" s="265">
        <f>SUM(E47:E47)</f>
        <v>0</v>
      </c>
      <c r="F48" s="266">
        <v>1.375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</row>
    <row r="49" spans="1:98" ht="15.75" thickBot="1" x14ac:dyDescent="0.3">
      <c r="A49" s="117">
        <f>+A48+1</f>
        <v>41</v>
      </c>
      <c r="B49" s="240" t="s">
        <v>129</v>
      </c>
      <c r="C49" s="231"/>
      <c r="D49" s="338"/>
      <c r="E49" s="225" t="e">
        <f>E42/E48</f>
        <v>#DIV/0!</v>
      </c>
      <c r="F49" s="226" t="e">
        <f>F42/F48</f>
        <v>#REF!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</row>
    <row r="50" spans="1:98" ht="13.5" thickBot="1" x14ac:dyDescent="0.25">
      <c r="A50" s="219"/>
      <c r="B50" s="220"/>
      <c r="C50" s="221"/>
      <c r="D50" s="222"/>
      <c r="E50" s="222"/>
      <c r="F50" s="22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</row>
    <row r="51" spans="1:98" s="288" customFormat="1" ht="15" x14ac:dyDescent="0.25">
      <c r="A51" s="296">
        <f>+A49+1</f>
        <v>42</v>
      </c>
      <c r="B51" s="297" t="s">
        <v>138</v>
      </c>
      <c r="C51" s="298"/>
      <c r="D51" s="299"/>
      <c r="E51" s="333"/>
      <c r="F51" s="30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</row>
    <row r="52" spans="1:98" s="288" customFormat="1" ht="15" x14ac:dyDescent="0.25">
      <c r="A52" s="301">
        <f>+A51+1</f>
        <v>43</v>
      </c>
      <c r="B52" s="243" t="s">
        <v>139</v>
      </c>
      <c r="C52" s="207"/>
      <c r="D52" s="289"/>
      <c r="E52" s="334"/>
      <c r="F52" s="291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</row>
    <row r="53" spans="1:98" s="288" customFormat="1" ht="15.75" thickBot="1" x14ac:dyDescent="0.3">
      <c r="A53" s="302">
        <f>+A52+1</f>
        <v>44</v>
      </c>
      <c r="B53" s="303" t="s">
        <v>140</v>
      </c>
      <c r="C53" s="227"/>
      <c r="D53" s="304"/>
      <c r="E53" s="335"/>
      <c r="F53" s="305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</row>
    <row r="54" spans="1:98" s="288" customFormat="1" ht="13.5" thickBot="1" x14ac:dyDescent="0.25">
      <c r="A54" s="306"/>
      <c r="B54" s="307"/>
      <c r="C54" s="308"/>
      <c r="D54" s="309"/>
      <c r="E54" s="309"/>
      <c r="F54" s="31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</row>
    <row r="55" spans="1:98" s="288" customFormat="1" ht="13.5" thickBot="1" x14ac:dyDescent="0.25">
      <c r="A55" s="311"/>
      <c r="B55" s="292"/>
      <c r="C55" s="293"/>
      <c r="D55" s="293"/>
      <c r="E55" s="294"/>
      <c r="F55" s="295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</row>
    <row r="56" spans="1:98" s="288" customFormat="1" ht="13.5" thickTop="1" x14ac:dyDescent="0.2"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  <c r="BK56" s="290"/>
      <c r="BL56" s="290"/>
      <c r="BM56" s="290"/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</row>
    <row r="57" spans="1:98" s="288" customFormat="1" ht="15.75" x14ac:dyDescent="0.25">
      <c r="A57" s="342" t="s">
        <v>150</v>
      </c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</row>
    <row r="58" spans="1:98" x14ac:dyDescent="0.2">
      <c r="C58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</row>
    <row r="59" spans="1:98" x14ac:dyDescent="0.2">
      <c r="C59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</row>
    <row r="60" spans="1:98" x14ac:dyDescent="0.2">
      <c r="C60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</row>
    <row r="61" spans="1:98" x14ac:dyDescent="0.2">
      <c r="C61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</row>
    <row r="62" spans="1:98" x14ac:dyDescent="0.2">
      <c r="C62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</row>
    <row r="63" spans="1:98" x14ac:dyDescent="0.2">
      <c r="C6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</row>
    <row r="64" spans="1:98" x14ac:dyDescent="0.2">
      <c r="C64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</row>
    <row r="65" spans="3:98" x14ac:dyDescent="0.2">
      <c r="C65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</row>
    <row r="66" spans="3:98" x14ac:dyDescent="0.2">
      <c r="C66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</row>
    <row r="67" spans="3:98" x14ac:dyDescent="0.2">
      <c r="C67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</row>
    <row r="68" spans="3:98" x14ac:dyDescent="0.2">
      <c r="C68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</row>
    <row r="69" spans="3:98" x14ac:dyDescent="0.2">
      <c r="C69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</row>
    <row r="70" spans="3:98" x14ac:dyDescent="0.2">
      <c r="C70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</row>
    <row r="71" spans="3:98" x14ac:dyDescent="0.2">
      <c r="C71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</row>
    <row r="72" spans="3:98" x14ac:dyDescent="0.2">
      <c r="C7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</row>
    <row r="73" spans="3:98" x14ac:dyDescent="0.2">
      <c r="C7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</row>
    <row r="74" spans="3:98" x14ac:dyDescent="0.2">
      <c r="C74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</row>
    <row r="75" spans="3:98" x14ac:dyDescent="0.2">
      <c r="C75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</row>
    <row r="76" spans="3:98" x14ac:dyDescent="0.2">
      <c r="C76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</row>
    <row r="77" spans="3:98" x14ac:dyDescent="0.2">
      <c r="C77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</row>
    <row r="78" spans="3:98" x14ac:dyDescent="0.2">
      <c r="C78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</row>
    <row r="79" spans="3:98" x14ac:dyDescent="0.2">
      <c r="C79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</row>
    <row r="80" spans="3:98" x14ac:dyDescent="0.2">
      <c r="C80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</row>
    <row r="81" spans="3:98" x14ac:dyDescent="0.2">
      <c r="C81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</row>
    <row r="82" spans="3:98" x14ac:dyDescent="0.2">
      <c r="C82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</row>
    <row r="83" spans="3:98" x14ac:dyDescent="0.2">
      <c r="C8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</row>
    <row r="84" spans="3:98" x14ac:dyDescent="0.2">
      <c r="C84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</row>
    <row r="85" spans="3:98" x14ac:dyDescent="0.2">
      <c r="C85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</row>
    <row r="86" spans="3:98" x14ac:dyDescent="0.2">
      <c r="C86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</row>
    <row r="87" spans="3:98" x14ac:dyDescent="0.2">
      <c r="C87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</row>
    <row r="88" spans="3:98" x14ac:dyDescent="0.2">
      <c r="C88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</row>
    <row r="89" spans="3:98" x14ac:dyDescent="0.2">
      <c r="C89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</row>
    <row r="90" spans="3:98" x14ac:dyDescent="0.2">
      <c r="C90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</row>
    <row r="91" spans="3:98" x14ac:dyDescent="0.2">
      <c r="C91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</row>
    <row r="92" spans="3:98" x14ac:dyDescent="0.2">
      <c r="C92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</row>
    <row r="93" spans="3:98" x14ac:dyDescent="0.2">
      <c r="C9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</row>
    <row r="94" spans="3:98" x14ac:dyDescent="0.2">
      <c r="C94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</row>
    <row r="95" spans="3:98" x14ac:dyDescent="0.2">
      <c r="C95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</row>
    <row r="96" spans="3:98" x14ac:dyDescent="0.2">
      <c r="C96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</row>
    <row r="97" spans="3:98" x14ac:dyDescent="0.2">
      <c r="C97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</row>
    <row r="98" spans="3:98" x14ac:dyDescent="0.2">
      <c r="C98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</row>
    <row r="99" spans="3:98" x14ac:dyDescent="0.2">
      <c r="C99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</row>
    <row r="100" spans="3:98" x14ac:dyDescent="0.2">
      <c r="C100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</row>
    <row r="101" spans="3:98" x14ac:dyDescent="0.2">
      <c r="C101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</row>
    <row r="102" spans="3:98" x14ac:dyDescent="0.2">
      <c r="C102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</row>
    <row r="103" spans="3:98" x14ac:dyDescent="0.2">
      <c r="C1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</row>
    <row r="104" spans="3:98" x14ac:dyDescent="0.2">
      <c r="C104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</row>
    <row r="105" spans="3:98" x14ac:dyDescent="0.2">
      <c r="C105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</row>
    <row r="106" spans="3:98" x14ac:dyDescent="0.2">
      <c r="C106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</row>
    <row r="107" spans="3:98" x14ac:dyDescent="0.2">
      <c r="C107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</row>
    <row r="108" spans="3:98" x14ac:dyDescent="0.2">
      <c r="C108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</row>
    <row r="109" spans="3:98" x14ac:dyDescent="0.2">
      <c r="C109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</row>
    <row r="110" spans="3:98" x14ac:dyDescent="0.2">
      <c r="C110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</row>
    <row r="111" spans="3:98" x14ac:dyDescent="0.2">
      <c r="C111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</row>
    <row r="112" spans="3:98" x14ac:dyDescent="0.2">
      <c r="C112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</row>
    <row r="113" spans="3:98" x14ac:dyDescent="0.2">
      <c r="C11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</row>
    <row r="114" spans="3:98" x14ac:dyDescent="0.2">
      <c r="C114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</row>
    <row r="115" spans="3:98" x14ac:dyDescent="0.2">
      <c r="C115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</row>
    <row r="116" spans="3:98" x14ac:dyDescent="0.2">
      <c r="C116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</row>
    <row r="117" spans="3:98" x14ac:dyDescent="0.2">
      <c r="C117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</row>
    <row r="118" spans="3:98" x14ac:dyDescent="0.2">
      <c r="C118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</row>
    <row r="119" spans="3:98" x14ac:dyDescent="0.2">
      <c r="C119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</row>
    <row r="120" spans="3:98" x14ac:dyDescent="0.2">
      <c r="C120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</row>
    <row r="121" spans="3:98" x14ac:dyDescent="0.2">
      <c r="C121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</row>
    <row r="122" spans="3:98" x14ac:dyDescent="0.2">
      <c r="C122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</row>
    <row r="123" spans="3:98" x14ac:dyDescent="0.2">
      <c r="C12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</row>
    <row r="124" spans="3:98" x14ac:dyDescent="0.2">
      <c r="C124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</row>
    <row r="125" spans="3:98" x14ac:dyDescent="0.2">
      <c r="C125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</row>
    <row r="126" spans="3:98" x14ac:dyDescent="0.2">
      <c r="C126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</row>
    <row r="127" spans="3:98" x14ac:dyDescent="0.2">
      <c r="C127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</row>
    <row r="128" spans="3:98" x14ac:dyDescent="0.2">
      <c r="C128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</row>
    <row r="129" spans="3:98" x14ac:dyDescent="0.2">
      <c r="C129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</row>
    <row r="130" spans="3:98" x14ac:dyDescent="0.2">
      <c r="C130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</row>
    <row r="131" spans="3:98" x14ac:dyDescent="0.2">
      <c r="C131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</row>
    <row r="132" spans="3:98" x14ac:dyDescent="0.2">
      <c r="C132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</row>
    <row r="133" spans="3:98" x14ac:dyDescent="0.2">
      <c r="C13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</row>
    <row r="134" spans="3:98" x14ac:dyDescent="0.2">
      <c r="C134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</row>
    <row r="135" spans="3:98" x14ac:dyDescent="0.2">
      <c r="C135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</row>
    <row r="136" spans="3:98" x14ac:dyDescent="0.2">
      <c r="C136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</row>
    <row r="137" spans="3:98" x14ac:dyDescent="0.2">
      <c r="C137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</row>
    <row r="138" spans="3:98" x14ac:dyDescent="0.2">
      <c r="C138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</row>
    <row r="139" spans="3:98" x14ac:dyDescent="0.2">
      <c r="C139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</row>
    <row r="140" spans="3:98" x14ac:dyDescent="0.2">
      <c r="C140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</row>
    <row r="141" spans="3:98" x14ac:dyDescent="0.2">
      <c r="C141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</row>
    <row r="142" spans="3:98" x14ac:dyDescent="0.2">
      <c r="C142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</row>
    <row r="143" spans="3:98" x14ac:dyDescent="0.2">
      <c r="C14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</row>
    <row r="144" spans="3:98" x14ac:dyDescent="0.2">
      <c r="C144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</row>
    <row r="145" spans="3:98" x14ac:dyDescent="0.2">
      <c r="C145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</row>
    <row r="146" spans="3:98" x14ac:dyDescent="0.2">
      <c r="C146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</row>
    <row r="147" spans="3:98" x14ac:dyDescent="0.2">
      <c r="C147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</row>
    <row r="148" spans="3:98" x14ac:dyDescent="0.2">
      <c r="C148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</row>
    <row r="149" spans="3:98" x14ac:dyDescent="0.2">
      <c r="C149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</row>
    <row r="150" spans="3:98" x14ac:dyDescent="0.2">
      <c r="C150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</row>
    <row r="151" spans="3:98" x14ac:dyDescent="0.2">
      <c r="C151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</row>
    <row r="152" spans="3:98" x14ac:dyDescent="0.2">
      <c r="C152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</row>
    <row r="153" spans="3:98" x14ac:dyDescent="0.2">
      <c r="C15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</row>
    <row r="154" spans="3:98" x14ac:dyDescent="0.2">
      <c r="C154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</row>
    <row r="155" spans="3:98" x14ac:dyDescent="0.2">
      <c r="C155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</row>
    <row r="156" spans="3:98" x14ac:dyDescent="0.2">
      <c r="C156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</row>
    <row r="157" spans="3:98" x14ac:dyDescent="0.2">
      <c r="C157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</row>
    <row r="158" spans="3:98" x14ac:dyDescent="0.2">
      <c r="C158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</row>
    <row r="159" spans="3:98" x14ac:dyDescent="0.2">
      <c r="C159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</row>
    <row r="160" spans="3:98" x14ac:dyDescent="0.2">
      <c r="C160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</row>
    <row r="161" spans="3:98" x14ac:dyDescent="0.2">
      <c r="C161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</row>
    <row r="162" spans="3:98" x14ac:dyDescent="0.2">
      <c r="C162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</row>
    <row r="163" spans="3:98" x14ac:dyDescent="0.2">
      <c r="C16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</row>
    <row r="164" spans="3:98" x14ac:dyDescent="0.2">
      <c r="C164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</row>
    <row r="165" spans="3:98" x14ac:dyDescent="0.2">
      <c r="C165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</row>
    <row r="166" spans="3:98" x14ac:dyDescent="0.2">
      <c r="C166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</row>
    <row r="167" spans="3:98" x14ac:dyDescent="0.2">
      <c r="C167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</row>
    <row r="168" spans="3:98" x14ac:dyDescent="0.2">
      <c r="C168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</row>
    <row r="169" spans="3:98" x14ac:dyDescent="0.2">
      <c r="C169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</row>
    <row r="170" spans="3:98" x14ac:dyDescent="0.2">
      <c r="C170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203"/>
      <c r="CM170" s="203"/>
      <c r="CN170" s="203"/>
      <c r="CO170" s="203"/>
      <c r="CP170" s="203"/>
      <c r="CQ170" s="203"/>
      <c r="CR170" s="203"/>
      <c r="CS170" s="203"/>
      <c r="CT170" s="203"/>
    </row>
    <row r="171" spans="3:98" x14ac:dyDescent="0.2">
      <c r="C171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</row>
    <row r="172" spans="3:98" x14ac:dyDescent="0.2">
      <c r="C172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</row>
    <row r="173" spans="3:98" x14ac:dyDescent="0.2">
      <c r="C17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</row>
    <row r="174" spans="3:98" x14ac:dyDescent="0.2">
      <c r="C174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203"/>
      <c r="CM174" s="203"/>
      <c r="CN174" s="203"/>
      <c r="CO174" s="203"/>
      <c r="CP174" s="203"/>
      <c r="CQ174" s="203"/>
      <c r="CR174" s="203"/>
      <c r="CS174" s="203"/>
      <c r="CT174" s="203"/>
    </row>
    <row r="175" spans="3:98" x14ac:dyDescent="0.2">
      <c r="C175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</row>
    <row r="176" spans="3:98" x14ac:dyDescent="0.2">
      <c r="C176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</row>
    <row r="177" spans="3:98" x14ac:dyDescent="0.2">
      <c r="C177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</row>
  </sheetData>
  <mergeCells count="1">
    <mergeCell ref="A5:B5"/>
  </mergeCells>
  <pageMargins left="0.2" right="0.2" top="0.25" bottom="0.25" header="0" footer="0"/>
  <pageSetup paperSize="5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DESIGN</vt:lpstr>
      <vt:lpstr>BUDGET </vt:lpstr>
      <vt:lpstr>BUDGET SUMMARY</vt:lpstr>
      <vt:lpstr>CUMULATIVE SCHEDULES</vt:lpstr>
      <vt:lpstr>STAFF ALLOCATION</vt:lpstr>
      <vt:lpstr>ANALYSIS</vt:lpstr>
      <vt:lpstr>Budget_Print_Area</vt:lpstr>
      <vt:lpstr>Budget_Title</vt:lpstr>
      <vt:lpstr>ANALYSIS!Print_Area</vt:lpstr>
      <vt:lpstr>'BUDGET '!Print_Area</vt:lpstr>
      <vt:lpstr>'BUDGET SUMMARY'!Print_Area</vt:lpstr>
      <vt:lpstr>'CUMULATIVE SCHEDULES'!Print_Area</vt:lpstr>
      <vt:lpstr>Print_Area</vt:lpstr>
      <vt:lpstr>'BUDGET '!Print_Titles</vt:lpstr>
      <vt:lpstr>'CUMULATIVE SCHEDULES'!Print_Titles</vt:lpstr>
      <vt:lpstr>Title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Anderson</dc:creator>
  <cp:lastModifiedBy>Zeba Naveed</cp:lastModifiedBy>
  <cp:lastPrinted>2020-03-19T17:15:16Z</cp:lastPrinted>
  <dcterms:created xsi:type="dcterms:W3CDTF">2004-08-09T18:38:10Z</dcterms:created>
  <dcterms:modified xsi:type="dcterms:W3CDTF">2025-03-07T18:40:18Z</dcterms:modified>
</cp:coreProperties>
</file>