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D8217F4B-44CE-489A-8556-4AE3257250A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ESIGN" sheetId="5" r:id="rId1"/>
    <sheet name="BUDGET " sheetId="2" r:id="rId2"/>
    <sheet name="BUDGET SUMMARY" sheetId="1" r:id="rId3"/>
    <sheet name="STAFF ALLOCATION" sheetId="4" r:id="rId4"/>
    <sheet name="ANALYSIS" sheetId="6" r:id="rId5"/>
  </sheets>
  <definedNames>
    <definedName name="Budget_Print_Area">'BUDGET '!$A$7:$M$116</definedName>
    <definedName name="Budget_Title">'BUDGET '!$A$1:$M$6</definedName>
    <definedName name="_xlnm.Print_Area" localSheetId="4">ANALYSIS!$A$1:$F$56</definedName>
    <definedName name="_xlnm.Print_Area" localSheetId="1">'BUDGET '!$A$7:$M$116</definedName>
    <definedName name="_xlnm.Print_Area" localSheetId="2">'BUDGET SUMMARY'!$A$1:$I$23</definedName>
    <definedName name="_xlnm.Print_Area">#REF!</definedName>
    <definedName name="_xlnm.Print_Titles" localSheetId="1">'BUDGET '!$1:$6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I66" i="2"/>
  <c r="K66" i="2"/>
  <c r="G69" i="2"/>
  <c r="I69" i="2"/>
  <c r="K69" i="2"/>
  <c r="G70" i="2"/>
  <c r="I70" i="2"/>
  <c r="K70" i="2"/>
  <c r="G71" i="2"/>
  <c r="I71" i="2"/>
  <c r="K71" i="2"/>
  <c r="G72" i="2"/>
  <c r="I72" i="2"/>
  <c r="K72" i="2"/>
  <c r="C73" i="2"/>
  <c r="H73" i="2"/>
  <c r="J73" i="2"/>
  <c r="L73" i="2"/>
  <c r="G75" i="2"/>
  <c r="I75" i="2"/>
  <c r="K75" i="2"/>
  <c r="G78" i="2"/>
  <c r="I78" i="2"/>
  <c r="K78" i="2"/>
  <c r="G79" i="2"/>
  <c r="I79" i="2"/>
  <c r="K79" i="2"/>
  <c r="G80" i="2"/>
  <c r="I80" i="2"/>
  <c r="K80" i="2"/>
  <c r="H81" i="2"/>
  <c r="J81" i="2"/>
  <c r="L81" i="2"/>
  <c r="G83" i="2"/>
  <c r="I83" i="2"/>
  <c r="K83" i="2"/>
  <c r="G86" i="2"/>
  <c r="I86" i="2"/>
  <c r="K86" i="2"/>
  <c r="G87" i="2"/>
  <c r="I87" i="2"/>
  <c r="K87" i="2"/>
  <c r="G88" i="2"/>
  <c r="I88" i="2"/>
  <c r="K88" i="2"/>
  <c r="H89" i="2"/>
  <c r="J89" i="2"/>
  <c r="L89" i="2"/>
  <c r="G91" i="2"/>
  <c r="I91" i="2"/>
  <c r="K91" i="2"/>
  <c r="G94" i="2"/>
  <c r="I94" i="2"/>
  <c r="K94" i="2"/>
  <c r="G95" i="2"/>
  <c r="I95" i="2"/>
  <c r="K95" i="2"/>
  <c r="G96" i="2"/>
  <c r="I96" i="2"/>
  <c r="M96" i="2" s="1"/>
  <c r="K96" i="2"/>
  <c r="C97" i="2"/>
  <c r="H97" i="2"/>
  <c r="J97" i="2"/>
  <c r="L97" i="2"/>
  <c r="M79" i="2" l="1"/>
  <c r="M86" i="2"/>
  <c r="K73" i="2"/>
  <c r="K89" i="2"/>
  <c r="M88" i="2"/>
  <c r="K97" i="2"/>
  <c r="M69" i="2"/>
  <c r="K81" i="2"/>
  <c r="M72" i="2"/>
  <c r="M95" i="2"/>
  <c r="M78" i="2"/>
  <c r="I97" i="2"/>
  <c r="M71" i="2"/>
  <c r="M87" i="2"/>
  <c r="G89" i="2"/>
  <c r="M80" i="2"/>
  <c r="I73" i="2"/>
  <c r="M70" i="2"/>
  <c r="M89" i="2"/>
  <c r="I89" i="2"/>
  <c r="G81" i="2"/>
  <c r="G97" i="2"/>
  <c r="G73" i="2"/>
  <c r="I81" i="2"/>
  <c r="M94" i="2"/>
  <c r="M81" i="2" l="1"/>
  <c r="M73" i="2"/>
  <c r="M97" i="2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12" i="4"/>
  <c r="R37" i="4"/>
  <c r="R38" i="4" s="1"/>
  <c r="E48" i="6" s="1"/>
  <c r="Q37" i="4"/>
  <c r="Q38" i="4" s="1"/>
  <c r="P37" i="4"/>
  <c r="P38" i="4" s="1"/>
  <c r="O37" i="4"/>
  <c r="O38" i="4" s="1"/>
  <c r="N37" i="4"/>
  <c r="N38" i="4" s="1"/>
  <c r="M37" i="4"/>
  <c r="M38" i="4" s="1"/>
  <c r="L37" i="4"/>
  <c r="L38" i="4" s="1"/>
  <c r="K37" i="4"/>
  <c r="K38" i="4" s="1"/>
  <c r="J37" i="4"/>
  <c r="J38" i="4" s="1"/>
  <c r="I37" i="4"/>
  <c r="I38" i="4" s="1"/>
  <c r="H37" i="4"/>
  <c r="H38" i="4" s="1"/>
  <c r="G37" i="4"/>
  <c r="G38" i="4" s="1"/>
  <c r="F37" i="4"/>
  <c r="F38" i="4" s="1"/>
  <c r="E37" i="4"/>
  <c r="E38" i="4" s="1"/>
  <c r="D37" i="4"/>
  <c r="D38" i="4" s="1"/>
  <c r="S36" i="4"/>
  <c r="S35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C52" i="5"/>
  <c r="C51" i="5"/>
  <c r="A2" i="6"/>
  <c r="S38" i="4" l="1"/>
  <c r="S37" i="4"/>
  <c r="K104" i="2"/>
  <c r="K52" i="2"/>
  <c r="I104" i="2"/>
  <c r="I52" i="2"/>
  <c r="G104" i="2"/>
  <c r="G52" i="2"/>
  <c r="K41" i="2"/>
  <c r="I41" i="2"/>
  <c r="G41" i="2"/>
  <c r="C24" i="6" l="1"/>
  <c r="C25" i="6"/>
  <c r="C26" i="6"/>
  <c r="C27" i="6"/>
  <c r="C28" i="6"/>
  <c r="C29" i="6"/>
  <c r="C30" i="6"/>
  <c r="B24" i="6"/>
  <c r="B25" i="6"/>
  <c r="B26" i="6"/>
  <c r="B27" i="6"/>
  <c r="B28" i="6"/>
  <c r="B29" i="6"/>
  <c r="B30" i="6"/>
  <c r="B31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G30" i="2"/>
  <c r="I30" i="2"/>
  <c r="K30" i="2"/>
  <c r="G31" i="2"/>
  <c r="I31" i="2"/>
  <c r="K31" i="2"/>
  <c r="G32" i="2"/>
  <c r="I32" i="2"/>
  <c r="K32" i="2"/>
  <c r="G33" i="2"/>
  <c r="I33" i="2"/>
  <c r="K33" i="2"/>
  <c r="G34" i="2"/>
  <c r="I34" i="2"/>
  <c r="K34" i="2"/>
  <c r="G35" i="2"/>
  <c r="I35" i="2"/>
  <c r="K35" i="2"/>
  <c r="G36" i="2"/>
  <c r="I36" i="2"/>
  <c r="K36" i="2"/>
  <c r="G37" i="2"/>
  <c r="I37" i="2"/>
  <c r="K37" i="2"/>
  <c r="A41" i="6" l="1"/>
  <c r="A42" i="6" s="1"/>
  <c r="A43" i="6" s="1"/>
  <c r="A44" i="6" s="1"/>
  <c r="A45" i="6" s="1"/>
  <c r="A46" i="6" s="1"/>
  <c r="A48" i="6" s="1"/>
  <c r="M37" i="2"/>
  <c r="E31" i="6" s="1"/>
  <c r="D31" i="6" s="1"/>
  <c r="M33" i="2"/>
  <c r="E27" i="6" s="1"/>
  <c r="D27" i="6" s="1"/>
  <c r="M35" i="2"/>
  <c r="E29" i="6" s="1"/>
  <c r="D29" i="6" s="1"/>
  <c r="M31" i="2"/>
  <c r="E25" i="6" s="1"/>
  <c r="D25" i="6" s="1"/>
  <c r="M36" i="2"/>
  <c r="E30" i="6" s="1"/>
  <c r="D30" i="6" s="1"/>
  <c r="M34" i="2"/>
  <c r="E28" i="6" s="1"/>
  <c r="D28" i="6" s="1"/>
  <c r="M32" i="2"/>
  <c r="E26" i="6" s="1"/>
  <c r="D26" i="6" s="1"/>
  <c r="M30" i="2"/>
  <c r="E24" i="6" s="1"/>
  <c r="D24" i="6" s="1"/>
  <c r="A49" i="6" l="1"/>
  <c r="A50" i="6" s="1"/>
  <c r="A52" i="6" s="1"/>
  <c r="A53" i="6" s="1"/>
  <c r="A54" i="6" s="1"/>
  <c r="C64" i="2"/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31" i="6"/>
  <c r="C32" i="6"/>
  <c r="C8" i="6"/>
  <c r="K56" i="2"/>
  <c r="K57" i="2"/>
  <c r="I56" i="2"/>
  <c r="I57" i="2"/>
  <c r="G56" i="2"/>
  <c r="G57" i="2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32" i="6"/>
  <c r="B8" i="6"/>
  <c r="A3" i="6"/>
  <c r="A1" i="6"/>
  <c r="E1" i="6"/>
  <c r="K46" i="2"/>
  <c r="M46" i="2" s="1"/>
  <c r="K47" i="2"/>
  <c r="K48" i="2"/>
  <c r="K49" i="2"/>
  <c r="I46" i="2"/>
  <c r="I47" i="2"/>
  <c r="I48" i="2"/>
  <c r="G46" i="2"/>
  <c r="G47" i="2"/>
  <c r="G48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A14" i="1"/>
  <c r="K61" i="2"/>
  <c r="I61" i="2"/>
  <c r="G61" i="2"/>
  <c r="K58" i="2"/>
  <c r="K59" i="2"/>
  <c r="K60" i="2"/>
  <c r="K62" i="2"/>
  <c r="K63" i="2"/>
  <c r="K55" i="2"/>
  <c r="I58" i="2"/>
  <c r="I59" i="2"/>
  <c r="I60" i="2"/>
  <c r="I62" i="2"/>
  <c r="I63" i="2"/>
  <c r="I55" i="2"/>
  <c r="G58" i="2"/>
  <c r="G59" i="2"/>
  <c r="G60" i="2"/>
  <c r="G62" i="2"/>
  <c r="G63" i="2"/>
  <c r="G55" i="2"/>
  <c r="A17" i="1"/>
  <c r="L64" i="2"/>
  <c r="J64" i="2"/>
  <c r="H64" i="2"/>
  <c r="E17" i="1" s="1"/>
  <c r="H50" i="2"/>
  <c r="J50" i="2"/>
  <c r="L50" i="2"/>
  <c r="K45" i="2"/>
  <c r="I45" i="2"/>
  <c r="I49" i="2"/>
  <c r="G45" i="2"/>
  <c r="G49" i="2"/>
  <c r="K44" i="2"/>
  <c r="I44" i="2"/>
  <c r="G44" i="2"/>
  <c r="C50" i="2"/>
  <c r="K38" i="2"/>
  <c r="K14" i="2"/>
  <c r="I38" i="2"/>
  <c r="I14" i="2"/>
  <c r="G38" i="2"/>
  <c r="G14" i="2"/>
  <c r="A16" i="1"/>
  <c r="A15" i="1"/>
  <c r="A5" i="1"/>
  <c r="A5" i="4" s="1"/>
  <c r="A21" i="1"/>
  <c r="A20" i="1"/>
  <c r="A19" i="1"/>
  <c r="A18" i="1"/>
  <c r="A2" i="1"/>
  <c r="A1" i="1"/>
  <c r="A1" i="4" s="1"/>
  <c r="A4" i="1"/>
  <c r="A3" i="1"/>
  <c r="L39" i="2"/>
  <c r="J39" i="2"/>
  <c r="H39" i="2"/>
  <c r="R1" i="4"/>
  <c r="M1" i="2"/>
  <c r="G1" i="1"/>
  <c r="F41" i="6"/>
  <c r="F43" i="6" s="1"/>
  <c r="F45" i="6" s="1"/>
  <c r="F46" i="6" s="1"/>
  <c r="M48" i="2" l="1"/>
  <c r="H108" i="2"/>
  <c r="L108" i="2"/>
  <c r="M38" i="2"/>
  <c r="E32" i="6" s="1"/>
  <c r="D32" i="6" s="1"/>
  <c r="G50" i="2"/>
  <c r="G16" i="1" s="1"/>
  <c r="I19" i="1"/>
  <c r="I21" i="1"/>
  <c r="J108" i="2"/>
  <c r="I20" i="1"/>
  <c r="J20" i="1"/>
  <c r="M14" i="2"/>
  <c r="E8" i="6" s="1"/>
  <c r="D8" i="6" s="1"/>
  <c r="H21" i="1"/>
  <c r="K12" i="2"/>
  <c r="I12" i="2"/>
  <c r="M49" i="2"/>
  <c r="J100" i="2"/>
  <c r="A4" i="4"/>
  <c r="G12" i="2"/>
  <c r="E20" i="1"/>
  <c r="E19" i="1"/>
  <c r="H12" i="1"/>
  <c r="I12" i="1"/>
  <c r="H19" i="1"/>
  <c r="K50" i="2"/>
  <c r="I16" i="1" s="1"/>
  <c r="M61" i="2"/>
  <c r="E18" i="1"/>
  <c r="G12" i="1"/>
  <c r="E15" i="1"/>
  <c r="I18" i="1"/>
  <c r="M60" i="2"/>
  <c r="E16" i="1"/>
  <c r="I64" i="2"/>
  <c r="H17" i="1" s="1"/>
  <c r="K64" i="2"/>
  <c r="I17" i="1" s="1"/>
  <c r="H18" i="1"/>
  <c r="H20" i="1"/>
  <c r="J21" i="1"/>
  <c r="G39" i="2"/>
  <c r="M57" i="2"/>
  <c r="M56" i="2"/>
  <c r="M44" i="2"/>
  <c r="M45" i="2"/>
  <c r="D20" i="1"/>
  <c r="L100" i="2"/>
  <c r="A3" i="4"/>
  <c r="I50" i="2"/>
  <c r="M63" i="2"/>
  <c r="M55" i="2"/>
  <c r="M62" i="2"/>
  <c r="H100" i="2"/>
  <c r="M47" i="2"/>
  <c r="E21" i="1"/>
  <c r="G20" i="1"/>
  <c r="M59" i="2"/>
  <c r="G64" i="2"/>
  <c r="M58" i="2"/>
  <c r="M28" i="2"/>
  <c r="E22" i="6" s="1"/>
  <c r="D22" i="6" s="1"/>
  <c r="M26" i="2"/>
  <c r="E20" i="6" s="1"/>
  <c r="D20" i="6" s="1"/>
  <c r="M24" i="2"/>
  <c r="E18" i="6" s="1"/>
  <c r="D18" i="6" s="1"/>
  <c r="M22" i="2"/>
  <c r="E16" i="6" s="1"/>
  <c r="D16" i="6" s="1"/>
  <c r="M20" i="2"/>
  <c r="E14" i="6" s="1"/>
  <c r="D14" i="6" s="1"/>
  <c r="M18" i="2"/>
  <c r="E12" i="6" s="1"/>
  <c r="D12" i="6" s="1"/>
  <c r="M16" i="2"/>
  <c r="E10" i="6" s="1"/>
  <c r="D10" i="6" s="1"/>
  <c r="I39" i="2"/>
  <c r="H15" i="1" s="1"/>
  <c r="K39" i="2"/>
  <c r="I15" i="1" s="1"/>
  <c r="A2" i="4"/>
  <c r="M29" i="2"/>
  <c r="E23" i="6" s="1"/>
  <c r="D23" i="6" s="1"/>
  <c r="M27" i="2"/>
  <c r="E21" i="6" s="1"/>
  <c r="D21" i="6" s="1"/>
  <c r="M25" i="2"/>
  <c r="E19" i="6" s="1"/>
  <c r="D19" i="6" s="1"/>
  <c r="M23" i="2"/>
  <c r="E17" i="6" s="1"/>
  <c r="D17" i="6" s="1"/>
  <c r="M21" i="2"/>
  <c r="E15" i="6" s="1"/>
  <c r="D15" i="6" s="1"/>
  <c r="M19" i="2"/>
  <c r="E13" i="6" s="1"/>
  <c r="D13" i="6" s="1"/>
  <c r="M17" i="2"/>
  <c r="E11" i="6" s="1"/>
  <c r="D11" i="6" s="1"/>
  <c r="M15" i="2"/>
  <c r="E9" i="6" s="1"/>
  <c r="D9" i="6" s="1"/>
  <c r="F50" i="6"/>
  <c r="D16" i="1" l="1"/>
  <c r="I42" i="2"/>
  <c r="J41" i="2" s="1"/>
  <c r="I76" i="2"/>
  <c r="J75" i="2" s="1"/>
  <c r="I67" i="2"/>
  <c r="J66" i="2" s="1"/>
  <c r="I84" i="2"/>
  <c r="J83" i="2" s="1"/>
  <c r="I92" i="2"/>
  <c r="J91" i="2" s="1"/>
  <c r="K76" i="2"/>
  <c r="L75" i="2" s="1"/>
  <c r="K67" i="2"/>
  <c r="L66" i="2" s="1"/>
  <c r="K84" i="2"/>
  <c r="L83" i="2" s="1"/>
  <c r="K92" i="2"/>
  <c r="L91" i="2" s="1"/>
  <c r="H11" i="2"/>
  <c r="G67" i="2"/>
  <c r="H66" i="2" s="1"/>
  <c r="G84" i="2"/>
  <c r="H83" i="2" s="1"/>
  <c r="G76" i="2"/>
  <c r="H75" i="2" s="1"/>
  <c r="G92" i="2"/>
  <c r="H91" i="2" s="1"/>
  <c r="G15" i="1"/>
  <c r="G100" i="2"/>
  <c r="K53" i="2"/>
  <c r="L52" i="2" s="1"/>
  <c r="K42" i="2"/>
  <c r="L41" i="2" s="1"/>
  <c r="H16" i="1"/>
  <c r="J11" i="2"/>
  <c r="K105" i="2"/>
  <c r="L104" i="2" s="1"/>
  <c r="L11" i="2"/>
  <c r="F20" i="1"/>
  <c r="I105" i="2"/>
  <c r="J104" i="2" s="1"/>
  <c r="I53" i="2"/>
  <c r="J52" i="2" s="1"/>
  <c r="F16" i="1"/>
  <c r="J18" i="1"/>
  <c r="G105" i="2"/>
  <c r="H104" i="2" s="1"/>
  <c r="G53" i="2"/>
  <c r="H52" i="2" s="1"/>
  <c r="G42" i="2"/>
  <c r="H41" i="2" s="1"/>
  <c r="E23" i="1"/>
  <c r="M50" i="2"/>
  <c r="J16" i="1" s="1"/>
  <c r="M64" i="2"/>
  <c r="J17" i="1" s="1"/>
  <c r="J19" i="1"/>
  <c r="D17" i="1"/>
  <c r="F17" i="1" s="1"/>
  <c r="D18" i="1"/>
  <c r="F18" i="1" s="1"/>
  <c r="G18" i="1"/>
  <c r="M108" i="2"/>
  <c r="G19" i="1"/>
  <c r="D19" i="1"/>
  <c r="F19" i="1" s="1"/>
  <c r="K100" i="2"/>
  <c r="K111" i="2" s="1"/>
  <c r="G17" i="1"/>
  <c r="G21" i="1"/>
  <c r="D21" i="1"/>
  <c r="F21" i="1" s="1"/>
  <c r="E49" i="6"/>
  <c r="D15" i="1"/>
  <c r="F15" i="1" s="1"/>
  <c r="I100" i="2"/>
  <c r="M39" i="2"/>
  <c r="I23" i="1"/>
  <c r="G111" i="2" l="1"/>
  <c r="I111" i="2"/>
  <c r="E44" i="6"/>
  <c r="D44" i="6" s="1"/>
  <c r="H23" i="1"/>
  <c r="E33" i="6"/>
  <c r="E37" i="6"/>
  <c r="M100" i="2"/>
  <c r="M111" i="2" s="1"/>
  <c r="G23" i="1"/>
  <c r="J15" i="1"/>
  <c r="F23" i="1"/>
  <c r="D23" i="1"/>
  <c r="D37" i="6" l="1"/>
  <c r="D42" i="6" s="1"/>
  <c r="E42" i="6"/>
  <c r="D33" i="6"/>
  <c r="E35" i="6"/>
  <c r="E41" i="6" s="1"/>
  <c r="J23" i="1"/>
  <c r="E43" i="6" l="1"/>
  <c r="E50" i="6" s="1"/>
  <c r="E38" i="6"/>
  <c r="D35" i="6"/>
  <c r="D41" i="6" s="1"/>
  <c r="E45" i="6" l="1"/>
  <c r="D45" i="6" s="1"/>
  <c r="D38" i="6"/>
  <c r="D43" i="6"/>
  <c r="E46" i="6" l="1"/>
  <c r="D46" i="6"/>
</calcChain>
</file>

<file path=xl/sharedStrings.xml><?xml version="1.0" encoding="utf-8"?>
<sst xmlns="http://schemas.openxmlformats.org/spreadsheetml/2006/main" count="252" uniqueCount="165">
  <si>
    <t>BUDGET SUMMARY</t>
  </si>
  <si>
    <t>Current/Original</t>
  </si>
  <si>
    <t>Budget</t>
  </si>
  <si>
    <t>Changes</t>
  </si>
  <si>
    <t>Increase/Decrease</t>
  </si>
  <si>
    <t>Revised</t>
  </si>
  <si>
    <t>Position Title</t>
  </si>
  <si>
    <t>Hourly</t>
  </si>
  <si>
    <t>Rate</t>
  </si>
  <si>
    <t>Total</t>
  </si>
  <si>
    <t>Hrs/Week</t>
  </si>
  <si>
    <t>Number/</t>
  </si>
  <si>
    <t>Weeks</t>
  </si>
  <si>
    <t>Months</t>
  </si>
  <si>
    <t>Percent</t>
  </si>
  <si>
    <t>Amount</t>
  </si>
  <si>
    <t>Miles/</t>
  </si>
  <si>
    <t>Week</t>
  </si>
  <si>
    <t>Rate/</t>
  </si>
  <si>
    <t>Description</t>
  </si>
  <si>
    <t>Cost Per</t>
  </si>
  <si>
    <t>Month</t>
  </si>
  <si>
    <t>of Months</t>
  </si>
  <si>
    <t>Unit Cost</t>
  </si>
  <si>
    <t># of</t>
  </si>
  <si>
    <t>Units</t>
  </si>
  <si>
    <t>Number</t>
  </si>
  <si>
    <t>Per Month</t>
  </si>
  <si>
    <t xml:space="preserve"># of </t>
  </si>
  <si>
    <t>Number of</t>
  </si>
  <si>
    <t>Trainees</t>
  </si>
  <si>
    <t>Max # of</t>
  </si>
  <si>
    <t>hrs/weeks</t>
  </si>
  <si>
    <t>Hour</t>
  </si>
  <si>
    <t xml:space="preserve"> </t>
  </si>
  <si>
    <t xml:space="preserve">Total </t>
  </si>
  <si>
    <t>Wages</t>
  </si>
  <si>
    <t>FICA</t>
  </si>
  <si>
    <t>Worker's Comp</t>
  </si>
  <si>
    <t>Mile</t>
  </si>
  <si>
    <t>IN SCHOOL</t>
  </si>
  <si>
    <t>OUT OF SCHOOL</t>
  </si>
  <si>
    <t>Staff Allocation of Hours by Program</t>
  </si>
  <si>
    <t>NAME OF PROGRAM</t>
  </si>
  <si>
    <t>Test</t>
  </si>
  <si>
    <t>Change</t>
  </si>
  <si>
    <t>EXHIBIT B</t>
  </si>
  <si>
    <r>
      <t xml:space="preserve">Agency Name: </t>
    </r>
    <r>
      <rPr>
        <sz val="10"/>
        <rFont val="Arial"/>
        <family val="2"/>
      </rPr>
      <t xml:space="preserve"> ENTER YOUR AGENCY NAME HERE</t>
    </r>
  </si>
  <si>
    <t>3. TOTAL CONTRACT BUDGET</t>
  </si>
  <si>
    <t>TOTAL CONTRACT BUDGET BY FUND SOURCE</t>
  </si>
  <si>
    <t>SUBTOTAL</t>
  </si>
  <si>
    <t>Annual</t>
  </si>
  <si>
    <t>W/C Annual</t>
  </si>
  <si>
    <t>Worksheet:</t>
  </si>
  <si>
    <t>Totals calculate at the bottom of the spreadsheet to ultimately balance to the contract amount.</t>
  </si>
  <si>
    <t xml:space="preserve"> Hourly Rate, Total Hours/Week, Number of Weeks, Miles per Week, Unit Cost/Month, Annual Amount, etc.</t>
  </si>
  <si>
    <t>Current / Original</t>
  </si>
  <si>
    <t xml:space="preserve">LINE ITEM ALLOCATION PERCENTAGES - </t>
  </si>
  <si>
    <t>The remaining line items are also linked to the Budget sheet and will automatically pull.</t>
  </si>
  <si>
    <t>Color Key</t>
  </si>
  <si>
    <t xml:space="preserve">    Fund Source #3</t>
  </si>
  <si>
    <r>
      <t>Proposals / modifications must include a detailed line-item budget,</t>
    </r>
    <r>
      <rPr>
        <sz val="10"/>
        <rFont val="Arial"/>
        <family val="2"/>
      </rPr>
      <t xml:space="preserve"> summary, and the PME schedules</t>
    </r>
  </si>
  <si>
    <t>should be completed next - the columns headings include</t>
  </si>
  <si>
    <t>will also pull from the Budget sheet for a checks and balance.  The planned expenditures can be entered by month.</t>
  </si>
  <si>
    <t xml:space="preserve">NOTE:  </t>
  </si>
  <si>
    <t>All formulas can be overwritten to enter values [and is necessary for budget modifications].</t>
  </si>
  <si>
    <t>Wagner Peyser</t>
  </si>
  <si>
    <t>PATH - TANF</t>
  </si>
  <si>
    <t>PATH - GFGP</t>
  </si>
  <si>
    <r>
      <t xml:space="preserve">TOTAL HOURS / </t>
    </r>
    <r>
      <rPr>
        <b/>
        <sz val="12"/>
        <rFont val="Arial"/>
        <family val="2"/>
      </rPr>
      <t>WEEK</t>
    </r>
  </si>
  <si>
    <r>
      <t xml:space="preserve">Please use line Line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to key HOURS (only) for direct staffing, inclusive of case managers or other direct Client contact positions.</t>
    </r>
  </si>
  <si>
    <r>
      <t xml:space="preserve">Funding Source:  </t>
    </r>
    <r>
      <rPr>
        <sz val="10"/>
        <rFont val="Arial"/>
        <family val="2"/>
      </rPr>
      <t xml:space="preserve"> ENTER FUND SOURCE HERE</t>
    </r>
  </si>
  <si>
    <t>to distribute the costs across the fund sources separately for each line-item expense category.  This, for a specific example, allows 100% of lease costs</t>
  </si>
  <si>
    <t>to be budgeted in one fund source and then accommodates an even distribution among the three fund sources for equipment.</t>
  </si>
  <si>
    <t>EXAMPLE:</t>
  </si>
  <si>
    <t xml:space="preserve">   ENTER FUND SOURCE HERE</t>
  </si>
  <si>
    <t xml:space="preserve">Data entry may begin with entering the ALLOCATED PERCENTAGES for each fund source for each line-item expense category.  The columns "B" through "F" </t>
  </si>
  <si>
    <t xml:space="preserve">    Fund Source #1</t>
  </si>
  <si>
    <t xml:space="preserve">    Fund Source #2</t>
  </si>
  <si>
    <t>TOTAL CHANGE AMOUNT</t>
  </si>
  <si>
    <t>Supplies</t>
  </si>
  <si>
    <t>Postage</t>
  </si>
  <si>
    <t>Materials, Memberships, Subscriptions, Training</t>
  </si>
  <si>
    <t>Name / Position Title</t>
  </si>
  <si>
    <r>
      <t xml:space="preserve">Incidental Lease Cost </t>
    </r>
    <r>
      <rPr>
        <i/>
        <sz val="10"/>
        <rFont val="Arial"/>
        <family val="2"/>
      </rPr>
      <t>(Lansing Ctr only)</t>
    </r>
  </si>
  <si>
    <t>Lansing Service Center (only) Lease Cost</t>
  </si>
  <si>
    <t>2.4.1  Front-line Salaries and Wages</t>
  </si>
  <si>
    <t>2.4.2  Front-line Fringes</t>
  </si>
  <si>
    <t>2.4.3  Front-line - Other Costs</t>
  </si>
  <si>
    <t>2.4.5   Participant Wages</t>
  </si>
  <si>
    <t>2.4.6   Participant Fringe Benefits</t>
  </si>
  <si>
    <t>2.4.7   Participant Travel</t>
  </si>
  <si>
    <t>Unused rows / columns can be hidden - NOT DELETED.</t>
  </si>
  <si>
    <t>TOTAL 2.4 FRONT-LINE STAFF_PARTICIPANT BUDGET</t>
  </si>
  <si>
    <t>Sub-total _Service Salaries / Fringe</t>
  </si>
  <si>
    <t>Sub-total_Service Costs</t>
  </si>
  <si>
    <t>Total Salaries / Fringe</t>
  </si>
  <si>
    <t>Total Other</t>
  </si>
  <si>
    <t>Total Salaries / Fringe / Other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</si>
  <si>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</si>
  <si>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Total Contract</t>
  </si>
  <si>
    <t>% Program Activities/Total Contract</t>
  </si>
  <si>
    <t>Total FTE</t>
  </si>
  <si>
    <t>Cost per FTE</t>
  </si>
  <si>
    <t>Front-line Service Costs_Other</t>
  </si>
  <si>
    <t>Travel - (Name)</t>
  </si>
  <si>
    <t>2.4.4  Other Participant Costs</t>
  </si>
  <si>
    <t xml:space="preserve">    Linked Data - Analysis Worksheet</t>
  </si>
  <si>
    <t>Front-line Employee Fringes</t>
  </si>
  <si>
    <t>Office: Phone, Copier, Printing</t>
  </si>
  <si>
    <r>
      <t xml:space="preserve">The </t>
    </r>
    <r>
      <rPr>
        <b/>
        <sz val="10"/>
        <rFont val="Arial"/>
        <family val="2"/>
      </rPr>
      <t>Staffing Allocation page</t>
    </r>
    <r>
      <rPr>
        <sz val="10"/>
        <rFont val="Arial"/>
        <family val="2"/>
      </rPr>
      <t xml:space="preserve"> has linked cells and pulls the employee names / titles that are listed on the </t>
    </r>
    <r>
      <rPr>
        <b/>
        <sz val="10"/>
        <rFont val="Arial"/>
        <family val="2"/>
      </rPr>
      <t xml:space="preserve">Budget </t>
    </r>
    <r>
      <rPr>
        <sz val="10"/>
        <rFont val="Arial"/>
        <family val="2"/>
      </rPr>
      <t>tab.  The hours are not linked to pull in data.</t>
    </r>
  </si>
  <si>
    <t>DIRECT CUSTOMER SERVICES [FRONT-LINE] COSTS</t>
  </si>
  <si>
    <r>
      <t>2.4. DIRECT CUSTOMER SERVICE [FRONT-LINE]</t>
    </r>
    <r>
      <rPr>
        <b/>
        <sz val="12"/>
        <rFont val="Arial"/>
        <family val="2"/>
      </rPr>
      <t xml:space="preserve"> BUDGET</t>
    </r>
  </si>
  <si>
    <t>IN SCHOOL Amount</t>
  </si>
  <si>
    <t>OUT OF SCHOOL Amount</t>
  </si>
  <si>
    <t>Percentage OUT OF SCHOOL</t>
  </si>
  <si>
    <t xml:space="preserve">    No Data Entry - Analysis Worksheet</t>
  </si>
  <si>
    <t>detailed Budget tab.</t>
  </si>
  <si>
    <t>and Analyis tabs and then linked to the data for the additional individuals entered on the detailed Budget tab.</t>
  </si>
  <si>
    <t xml:space="preserve">Management [Admin &amp; Supervisory] staff, respectively, then rows must be added to Budget, Staff Allocation,  and Analyis tabs and then linked to the data for the additional individuals entered on the </t>
  </si>
  <si>
    <t>Indirect: Prog Monitoring, Insur, Misc</t>
  </si>
  <si>
    <t>ES</t>
  </si>
  <si>
    <t xml:space="preserve">named Master Analysis Worksheet will be provided.  </t>
  </si>
  <si>
    <t>NOTE:  Please use this information to compile the Master Analysis</t>
  </si>
  <si>
    <t>Names</t>
  </si>
  <si>
    <t>WIOA ADULT</t>
  </si>
  <si>
    <t>WIOA DIS - LOCATED WORKER</t>
  </si>
  <si>
    <t>FAE&amp;T</t>
  </si>
  <si>
    <t>n/a</t>
  </si>
  <si>
    <r>
      <t xml:space="preserve">Addendum #:  </t>
    </r>
    <r>
      <rPr>
        <sz val="10"/>
        <rFont val="Arial"/>
        <family val="2"/>
      </rPr>
      <t xml:space="preserve"> REQUEST FOR PROPOSAL</t>
    </r>
  </si>
  <si>
    <r>
      <rPr>
        <sz val="14"/>
        <rFont val="Arial"/>
        <family val="2"/>
      </rPr>
      <t xml:space="preserve">On the </t>
    </r>
    <r>
      <rPr>
        <b/>
        <i/>
        <u/>
        <sz val="14"/>
        <color indexed="10"/>
        <rFont val="Arial"/>
        <family val="2"/>
      </rPr>
      <t>Budget tab</t>
    </r>
    <r>
      <rPr>
        <sz val="10"/>
        <rFont val="Arial"/>
        <family val="2"/>
      </rPr>
      <t>, the data entry required includes the following items:</t>
    </r>
  </si>
  <si>
    <t>In cells A1 - A7</t>
  </si>
  <si>
    <r>
      <t xml:space="preserve">Note:  please edit cell </t>
    </r>
    <r>
      <rPr>
        <b/>
        <i/>
        <u/>
        <sz val="10"/>
        <color indexed="10"/>
        <rFont val="Arial"/>
        <family val="2"/>
      </rPr>
      <t>ON BUDGET TAB</t>
    </r>
    <r>
      <rPr>
        <sz val="10"/>
        <color indexed="10"/>
        <rFont val="Arial"/>
        <family val="2"/>
      </rPr>
      <t>; Agency Name: should remain - Please overwrite "ENTER YOUR AGENCY NAME HERE"</t>
    </r>
  </si>
  <si>
    <r>
      <t xml:space="preserve">LINE ITEM ALLOCATION PERCENTAGES  </t>
    </r>
    <r>
      <rPr>
        <b/>
        <i/>
        <sz val="10"/>
        <color indexed="49"/>
        <rFont val="Arial"/>
        <family val="2"/>
      </rPr>
      <t>[need to be keyed on this row if used]</t>
    </r>
  </si>
  <si>
    <t>When percentages are entered, the current/original budget will automatically calculate except for the Individual Training Accounts data, which requires values to be</t>
  </si>
  <si>
    <t>entered. The Change columns also require values to be entered.</t>
  </si>
  <si>
    <t xml:space="preserve"> If the number of staff exceeds 25   then rows must be added to the Budget, Staff Allocation</t>
  </si>
  <si>
    <t>Various totals calculate at the bottom of the spreadsheet.</t>
  </si>
  <si>
    <r>
      <rPr>
        <b/>
        <sz val="12"/>
        <rFont val="Arial"/>
        <family val="2"/>
      </rPr>
      <t>No data</t>
    </r>
    <r>
      <rPr>
        <sz val="10"/>
        <rFont val="Arial"/>
        <family val="2"/>
      </rPr>
      <t xml:space="preserve"> entry is required on the </t>
    </r>
    <r>
      <rPr>
        <b/>
        <sz val="10"/>
        <rFont val="Arial"/>
        <family val="2"/>
      </rPr>
      <t>Budget Summary</t>
    </r>
    <r>
      <rPr>
        <sz val="10"/>
        <rFont val="Arial"/>
        <family val="2"/>
      </rPr>
      <t xml:space="preserve"> sheet; agency name, fund sources, contract number, and addendum number pull from the Budget sheet.</t>
    </r>
  </si>
  <si>
    <r>
      <t xml:space="preserve">The </t>
    </r>
    <r>
      <rPr>
        <b/>
        <sz val="10"/>
        <rFont val="Arial"/>
        <family val="2"/>
      </rPr>
      <t xml:space="preserve">Cumulative Schedules </t>
    </r>
    <r>
      <rPr>
        <sz val="10"/>
        <rFont val="Arial"/>
        <family val="2"/>
      </rPr>
      <t>sheet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also pulls agency name, fund sources, and contract number.  The</t>
    </r>
    <r>
      <rPr>
        <i/>
        <sz val="10"/>
        <rFont val="Arial"/>
        <family val="2"/>
      </rPr>
      <t xml:space="preserve"> TOTAL </t>
    </r>
    <r>
      <rPr>
        <sz val="10"/>
        <rFont val="Arial"/>
        <family val="2"/>
      </rPr>
      <t>reimbursable and ITA amounts by fund source</t>
    </r>
  </si>
  <si>
    <t>The June month-ending totals and the Total column [column N] should all equal when data entry is complete; the objective is to provide a checks and balance.</t>
  </si>
  <si>
    <r>
      <t xml:space="preserve">The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sheet contains links for all financial data from the Budget tab -</t>
    </r>
    <r>
      <rPr>
        <strike/>
        <sz val="10"/>
        <rFont val="Arial"/>
        <family val="2"/>
      </rPr>
      <t xml:space="preserve"> no data entry is required for this</t>
    </r>
    <r>
      <rPr>
        <sz val="10"/>
        <rFont val="Arial"/>
        <family val="2"/>
      </rPr>
      <t>.  If the number of staff exceeds 25 and seven for Direct Customer Service [Front-line] and</t>
    </r>
  </si>
  <si>
    <r>
      <t>REQUIRED:</t>
    </r>
    <r>
      <rPr>
        <b/>
        <sz val="11"/>
        <rFont val="Calibri"/>
        <family val="2"/>
      </rPr>
      <t xml:space="preserve">  Once the budget template is completed for all fund sources, a </t>
    </r>
    <r>
      <rPr>
        <b/>
        <i/>
        <u/>
        <sz val="11"/>
        <rFont val="Calibri"/>
        <family val="2"/>
      </rPr>
      <t>Master Analysis</t>
    </r>
    <r>
      <rPr>
        <b/>
        <sz val="11"/>
        <rFont val="Calibri"/>
        <family val="2"/>
      </rPr>
      <t xml:space="preserve"> must be compiled for all fund sources (by hard keying the amounts).  A separate template </t>
    </r>
  </si>
  <si>
    <t xml:space="preserve">    Row header</t>
  </si>
  <si>
    <t xml:space="preserve">    Data entry fields</t>
  </si>
  <si>
    <t>WIOA YOUTH</t>
  </si>
  <si>
    <t>JAG</t>
  </si>
  <si>
    <t>DIRECT STAFFING HOURS</t>
  </si>
  <si>
    <r>
      <t xml:space="preserve">  A)  </t>
    </r>
    <r>
      <rPr>
        <b/>
        <sz val="10"/>
        <rFont val="Arial"/>
        <family val="2"/>
      </rPr>
      <t>Direct Staff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Hours per program</t>
    </r>
  </si>
  <si>
    <r>
      <rPr>
        <b/>
        <sz val="10"/>
        <rFont val="Arial"/>
        <family val="2"/>
      </rPr>
      <t>Direct FTE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[formula @</t>
    </r>
    <r>
      <rPr>
        <b/>
        <i/>
        <u/>
        <sz val="8"/>
        <rFont val="Arial"/>
        <family val="2"/>
      </rPr>
      <t xml:space="preserve"> 40 </t>
    </r>
    <r>
      <rPr>
        <sz val="8"/>
        <rFont val="Arial"/>
        <family val="2"/>
      </rPr>
      <t>hrs]</t>
    </r>
  </si>
  <si>
    <t>NOTE:  FTE is calcuated based on a 40-hour work week; please modify the formulas if your agency work-work differs.</t>
  </si>
  <si>
    <t>COUNTY:</t>
  </si>
  <si>
    <r>
      <t xml:space="preserve">The </t>
    </r>
    <r>
      <rPr>
        <b/>
        <sz val="10"/>
        <rFont val="Arial"/>
        <family val="2"/>
      </rPr>
      <t>Budget</t>
    </r>
    <r>
      <rPr>
        <sz val="10"/>
        <rFont val="Arial"/>
        <family val="2"/>
      </rPr>
      <t xml:space="preserve"> sheet is designed to allow budgeting for three fund sources and the </t>
    </r>
    <r>
      <rPr>
        <b/>
        <sz val="10"/>
        <color indexed="49"/>
        <rFont val="Arial"/>
        <family val="2"/>
      </rPr>
      <t>LINE ITEM ALLOCATON PERCENTAGES</t>
    </r>
  </si>
  <si>
    <r>
      <t xml:space="preserve">Contract #:  </t>
    </r>
    <r>
      <rPr>
        <sz val="10"/>
        <rFont val="Arial"/>
        <family val="2"/>
      </rPr>
      <t>NOT APPLICABLE FOR RFP</t>
    </r>
  </si>
  <si>
    <t>NOTE:  The Staff Allocation Page should list ALL agency staff members charged to all CAMW grants regardless of the fund source; the compilation should be a Master list.</t>
  </si>
  <si>
    <t>HI-C YOUTH</t>
  </si>
  <si>
    <t xml:space="preserve"> DHHS Foster Care</t>
  </si>
  <si>
    <t xml:space="preserve">JMG </t>
  </si>
  <si>
    <t>GFGP - Refugee</t>
  </si>
  <si>
    <t>Direct Services FTE</t>
  </si>
  <si>
    <t xml:space="preserve">Funding Source:   </t>
  </si>
  <si>
    <t xml:space="preserve">Funding Source:  </t>
  </si>
  <si>
    <t>Funding Source: ONE STOP OPERATOR</t>
  </si>
  <si>
    <t>Data Entry for ONE STOP OPERATOR</t>
  </si>
  <si>
    <t>ONE STOP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</si>
</sst>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_);_(* \(#,##0.00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 tint="-0.249977111117893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i/>
      <u/>
      <sz val="14"/>
      <color indexed="10"/>
      <name val="Arial"/>
      <family val="2"/>
    </font>
    <font>
      <b/>
      <i/>
      <sz val="10"/>
      <color indexed="49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b/>
      <i/>
      <u/>
      <sz val="11"/>
      <name val="Calibri"/>
      <family val="2"/>
    </font>
    <font>
      <b/>
      <sz val="15"/>
      <name val="Arial"/>
      <family val="2"/>
    </font>
    <font>
      <b/>
      <i/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380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4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0" fillId="0" borderId="0" xfId="0" applyProtection="1"/>
    <xf numFmtId="0" fontId="0" fillId="0" borderId="0" xfId="0" applyBorder="1" applyAlignment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5" fontId="0" fillId="0" borderId="0" xfId="0" applyNumberFormat="1" applyBorder="1" applyProtection="1"/>
    <xf numFmtId="165" fontId="0" fillId="0" borderId="4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43" fontId="4" fillId="0" borderId="4" xfId="1" applyFont="1" applyBorder="1" applyAlignment="1"/>
    <xf numFmtId="165" fontId="4" fillId="0" borderId="4" xfId="1" applyNumberFormat="1" applyFont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0" fillId="0" borderId="0" xfId="1" applyFont="1"/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4" fillId="0" borderId="0" xfId="1" applyFont="1" applyBorder="1" applyAlignment="1"/>
    <xf numFmtId="43" fontId="5" fillId="0" borderId="15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5" fontId="0" fillId="0" borderId="8" xfId="1" applyNumberFormat="1" applyFont="1" applyBorder="1"/>
    <xf numFmtId="165" fontId="0" fillId="0" borderId="4" xfId="1" applyNumberFormat="1" applyFont="1" applyFill="1" applyBorder="1"/>
    <xf numFmtId="165" fontId="4" fillId="0" borderId="5" xfId="1" applyNumberFormat="1" applyFont="1" applyBorder="1" applyAlignment="1"/>
    <xf numFmtId="165" fontId="4" fillId="0" borderId="0" xfId="1" applyNumberFormat="1" applyFont="1" applyBorder="1" applyAlignment="1"/>
    <xf numFmtId="165" fontId="3" fillId="0" borderId="0" xfId="1" applyNumberFormat="1" applyFont="1" applyBorder="1" applyAlignment="1"/>
    <xf numFmtId="165" fontId="4" fillId="0" borderId="6" xfId="1" applyNumberFormat="1" applyFont="1" applyBorder="1" applyAlignment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0" fillId="0" borderId="12" xfId="1" applyNumberFormat="1" applyFont="1" applyBorder="1"/>
    <xf numFmtId="0" fontId="4" fillId="0" borderId="21" xfId="0" applyFont="1" applyBorder="1" applyAlignment="1"/>
    <xf numFmtId="0" fontId="4" fillId="0" borderId="22" xfId="0" applyFont="1" applyBorder="1" applyAlignment="1"/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/>
    <xf numFmtId="43" fontId="0" fillId="0" borderId="0" xfId="1" applyFont="1" applyBorder="1"/>
    <xf numFmtId="0" fontId="3" fillId="0" borderId="23" xfId="0" applyFont="1" applyBorder="1" applyAlignment="1">
      <alignment horizontal="left"/>
    </xf>
    <xf numFmtId="0" fontId="4" fillId="0" borderId="23" xfId="0" applyFont="1" applyBorder="1" applyAlignment="1"/>
    <xf numFmtId="43" fontId="4" fillId="0" borderId="23" xfId="1" applyFont="1" applyBorder="1" applyAlignment="1"/>
    <xf numFmtId="43" fontId="3" fillId="0" borderId="24" xfId="1" applyNumberFormat="1" applyFont="1" applyBorder="1" applyAlignment="1"/>
    <xf numFmtId="0" fontId="6" fillId="0" borderId="23" xfId="0" applyFont="1" applyBorder="1"/>
    <xf numFmtId="0" fontId="0" fillId="0" borderId="23" xfId="0" applyBorder="1"/>
    <xf numFmtId="43" fontId="0" fillId="0" borderId="23" xfId="1" applyFont="1" applyBorder="1"/>
    <xf numFmtId="0" fontId="3" fillId="0" borderId="5" xfId="0" applyFont="1" applyBorder="1"/>
    <xf numFmtId="165" fontId="4" fillId="0" borderId="22" xfId="1" applyNumberFormat="1" applyFont="1" applyBorder="1" applyAlignment="1"/>
    <xf numFmtId="43" fontId="4" fillId="0" borderId="3" xfId="1" applyFont="1" applyBorder="1" applyAlignment="1"/>
    <xf numFmtId="0" fontId="4" fillId="0" borderId="2" xfId="0" applyFont="1" applyBorder="1" applyAlignment="1"/>
    <xf numFmtId="165" fontId="3" fillId="0" borderId="22" xfId="1" applyNumberFormat="1" applyFont="1" applyBorder="1" applyAlignment="1"/>
    <xf numFmtId="43" fontId="0" fillId="0" borderId="0" xfId="0" applyNumberFormat="1"/>
    <xf numFmtId="0" fontId="6" fillId="0" borderId="0" xfId="0" applyFont="1" applyBorder="1"/>
    <xf numFmtId="43" fontId="3" fillId="0" borderId="0" xfId="0" applyNumberFormat="1" applyFont="1" applyBorder="1"/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5" fontId="3" fillId="0" borderId="10" xfId="1" applyNumberFormat="1" applyFont="1" applyBorder="1" applyAlignment="1"/>
    <xf numFmtId="0" fontId="3" fillId="0" borderId="25" xfId="0" applyFont="1" applyBorder="1" applyAlignment="1">
      <alignment horizontal="left"/>
    </xf>
    <xf numFmtId="0" fontId="4" fillId="0" borderId="26" xfId="0" applyFont="1" applyBorder="1" applyAlignment="1"/>
    <xf numFmtId="43" fontId="4" fillId="0" borderId="26" xfId="1" applyFont="1" applyBorder="1" applyAlignment="1"/>
    <xf numFmtId="43" fontId="3" fillId="0" borderId="27" xfId="1" applyNumberFormat="1" applyFont="1" applyBorder="1" applyAlignment="1"/>
    <xf numFmtId="14" fontId="0" fillId="0" borderId="0" xfId="0" applyNumberFormat="1"/>
    <xf numFmtId="0" fontId="3" fillId="0" borderId="2" xfId="0" applyFont="1" applyBorder="1" applyAlignment="1">
      <alignment horizontal="left"/>
    </xf>
    <xf numFmtId="9" fontId="11" fillId="0" borderId="3" xfId="3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3" fillId="0" borderId="12" xfId="1" applyNumberFormat="1" applyFont="1" applyBorder="1" applyAlignment="1"/>
    <xf numFmtId="165" fontId="4" fillId="0" borderId="12" xfId="1" applyNumberFormat="1" applyFont="1" applyBorder="1"/>
    <xf numFmtId="165" fontId="4" fillId="0" borderId="4" xfId="1" applyNumberFormat="1" applyFont="1" applyBorder="1" applyAlignment="1">
      <alignment horizontal="right"/>
    </xf>
    <xf numFmtId="43" fontId="3" fillId="0" borderId="12" xfId="1" applyFont="1" applyBorder="1" applyAlignment="1"/>
    <xf numFmtId="165" fontId="4" fillId="0" borderId="6" xfId="1" applyNumberFormat="1" applyFont="1" applyBorder="1" applyAlignment="1">
      <alignment horizontal="center"/>
    </xf>
    <xf numFmtId="9" fontId="11" fillId="2" borderId="3" xfId="3" applyFont="1" applyFill="1" applyBorder="1" applyAlignment="1">
      <alignment horizontal="center"/>
    </xf>
    <xf numFmtId="0" fontId="3" fillId="2" borderId="0" xfId="0" applyFont="1" applyFill="1"/>
    <xf numFmtId="43" fontId="4" fillId="2" borderId="4" xfId="1" applyFont="1" applyFill="1" applyBorder="1" applyAlignment="1"/>
    <xf numFmtId="165" fontId="4" fillId="2" borderId="4" xfId="1" applyNumberFormat="1" applyFont="1" applyFill="1" applyBorder="1" applyAlignment="1"/>
    <xf numFmtId="10" fontId="4" fillId="2" borderId="4" xfId="3" applyNumberFormat="1" applyFont="1" applyFill="1" applyBorder="1" applyAlignment="1"/>
    <xf numFmtId="165" fontId="4" fillId="2" borderId="3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0" fillId="2" borderId="0" xfId="0" applyFill="1"/>
    <xf numFmtId="0" fontId="0" fillId="0" borderId="28" xfId="0" applyBorder="1"/>
    <xf numFmtId="0" fontId="8" fillId="0" borderId="30" xfId="0" applyFont="1" applyBorder="1" applyAlignment="1">
      <alignment horizontal="center"/>
    </xf>
    <xf numFmtId="43" fontId="8" fillId="0" borderId="30" xfId="1" applyFont="1" applyBorder="1" applyAlignment="1">
      <alignment horizontal="center"/>
    </xf>
    <xf numFmtId="43" fontId="8" fillId="0" borderId="31" xfId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3" fontId="4" fillId="0" borderId="35" xfId="1" applyFont="1" applyBorder="1" applyAlignment="1">
      <alignment horizontal="center"/>
    </xf>
    <xf numFmtId="43" fontId="4" fillId="0" borderId="36" xfId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38" xfId="0" applyFont="1" applyBorder="1" applyAlignment="1"/>
    <xf numFmtId="0" fontId="9" fillId="2" borderId="0" xfId="0" applyFont="1" applyFill="1"/>
    <xf numFmtId="0" fontId="3" fillId="0" borderId="0" xfId="0" applyFont="1" applyFill="1"/>
    <xf numFmtId="0" fontId="5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3" fontId="0" fillId="4" borderId="39" xfId="1" applyFont="1" applyFill="1" applyBorder="1"/>
    <xf numFmtId="43" fontId="0" fillId="4" borderId="40" xfId="1" applyFont="1" applyFill="1" applyBorder="1"/>
    <xf numFmtId="43" fontId="0" fillId="3" borderId="39" xfId="1" applyFont="1" applyFill="1" applyBorder="1"/>
    <xf numFmtId="43" fontId="0" fillId="3" borderId="40" xfId="1" applyFont="1" applyFill="1" applyBorder="1"/>
    <xf numFmtId="43" fontId="0" fillId="5" borderId="39" xfId="1" applyFont="1" applyFill="1" applyBorder="1"/>
    <xf numFmtId="43" fontId="0" fillId="5" borderId="40" xfId="1" applyFont="1" applyFill="1" applyBorder="1"/>
    <xf numFmtId="0" fontId="0" fillId="6" borderId="39" xfId="0" applyFill="1" applyBorder="1"/>
    <xf numFmtId="0" fontId="0" fillId="6" borderId="4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1" xfId="0" applyFill="1" applyBorder="1"/>
    <xf numFmtId="165" fontId="0" fillId="0" borderId="12" xfId="1" applyNumberFormat="1" applyFont="1" applyBorder="1" applyProtection="1"/>
    <xf numFmtId="165" fontId="4" fillId="2" borderId="4" xfId="1" applyNumberFormat="1" applyFont="1" applyFill="1" applyBorder="1" applyAlignment="1" applyProtection="1"/>
    <xf numFmtId="165" fontId="4" fillId="0" borderId="4" xfId="1" applyNumberFormat="1" applyFont="1" applyBorder="1" applyAlignment="1" applyProtection="1"/>
    <xf numFmtId="0" fontId="3" fillId="0" borderId="42" xfId="0" applyFont="1" applyBorder="1" applyAlignment="1">
      <alignment horizontal="center"/>
    </xf>
    <xf numFmtId="43" fontId="3" fillId="0" borderId="12" xfId="1" applyNumberFormat="1" applyFont="1" applyFill="1" applyBorder="1" applyAlignment="1"/>
    <xf numFmtId="165" fontId="0" fillId="0" borderId="12" xfId="1" applyNumberFormat="1" applyFont="1" applyFill="1" applyBorder="1"/>
    <xf numFmtId="0" fontId="3" fillId="3" borderId="2" xfId="0" applyFont="1" applyFill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3" fillId="5" borderId="42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165" fontId="0" fillId="0" borderId="41" xfId="1" applyNumberFormat="1" applyFont="1" applyBorder="1"/>
    <xf numFmtId="0" fontId="3" fillId="4" borderId="44" xfId="0" applyFont="1" applyFill="1" applyBorder="1" applyAlignment="1">
      <alignment horizontal="center" wrapText="1"/>
    </xf>
    <xf numFmtId="165" fontId="0" fillId="0" borderId="45" xfId="1" applyNumberFormat="1" applyFont="1" applyBorder="1"/>
    <xf numFmtId="0" fontId="0" fillId="0" borderId="46" xfId="0" applyBorder="1"/>
    <xf numFmtId="0" fontId="3" fillId="0" borderId="47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right"/>
    </xf>
    <xf numFmtId="0" fontId="0" fillId="7" borderId="4" xfId="0" applyFill="1" applyBorder="1"/>
    <xf numFmtId="0" fontId="6" fillId="7" borderId="4" xfId="0" applyFont="1" applyFill="1" applyBorder="1" applyAlignment="1">
      <alignment horizontal="right"/>
    </xf>
    <xf numFmtId="0" fontId="3" fillId="0" borderId="41" xfId="0" applyFont="1" applyBorder="1"/>
    <xf numFmtId="0" fontId="24" fillId="0" borderId="0" xfId="0" applyFont="1"/>
    <xf numFmtId="0" fontId="5" fillId="4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5" fillId="0" borderId="19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43" fontId="26" fillId="0" borderId="3" xfId="1" applyFont="1" applyBorder="1" applyAlignment="1">
      <alignment horizontal="center"/>
    </xf>
    <xf numFmtId="43" fontId="25" fillId="0" borderId="3" xfId="1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4" fillId="2" borderId="4" xfId="3" applyFont="1" applyFill="1" applyBorder="1" applyAlignment="1"/>
    <xf numFmtId="0" fontId="12" fillId="0" borderId="4" xfId="0" applyFont="1" applyBorder="1" applyAlignment="1"/>
    <xf numFmtId="0" fontId="0" fillId="0" borderId="38" xfId="0" applyBorder="1"/>
    <xf numFmtId="43" fontId="3" fillId="0" borderId="14" xfId="1" applyNumberFormat="1" applyFont="1" applyBorder="1" applyAlignment="1"/>
    <xf numFmtId="0" fontId="19" fillId="0" borderId="4" xfId="0" applyFont="1" applyBorder="1" applyAlignment="1"/>
    <xf numFmtId="0" fontId="3" fillId="8" borderId="9" xfId="0" applyFont="1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49" xfId="0" applyFill="1" applyBorder="1"/>
    <xf numFmtId="0" fontId="0" fillId="8" borderId="46" xfId="0" applyFill="1" applyBorder="1"/>
    <xf numFmtId="165" fontId="21" fillId="8" borderId="4" xfId="1" applyNumberFormat="1" applyFont="1" applyFill="1" applyBorder="1"/>
    <xf numFmtId="165" fontId="21" fillId="8" borderId="8" xfId="1" applyNumberFormat="1" applyFont="1" applyFill="1" applyBorder="1"/>
    <xf numFmtId="165" fontId="21" fillId="8" borderId="41" xfId="1" applyNumberFormat="1" applyFont="1" applyFill="1" applyBorder="1"/>
    <xf numFmtId="165" fontId="21" fillId="8" borderId="45" xfId="1" applyNumberFormat="1" applyFont="1" applyFill="1" applyBorder="1"/>
    <xf numFmtId="0" fontId="0" fillId="8" borderId="4" xfId="0" applyFill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8" fillId="0" borderId="50" xfId="0" applyFont="1" applyBorder="1" applyAlignment="1">
      <alignment horizontal="center"/>
    </xf>
    <xf numFmtId="0" fontId="28" fillId="0" borderId="50" xfId="0" applyFont="1" applyBorder="1" applyAlignment="1">
      <alignment horizontal="center" wrapText="1"/>
    </xf>
    <xf numFmtId="0" fontId="28" fillId="0" borderId="51" xfId="0" applyFont="1" applyBorder="1" applyAlignment="1">
      <alignment horizontal="center"/>
    </xf>
    <xf numFmtId="0" fontId="29" fillId="0" borderId="6" xfId="0" applyFont="1" applyBorder="1"/>
    <xf numFmtId="0" fontId="28" fillId="0" borderId="4" xfId="0" applyFont="1" applyBorder="1" applyAlignment="1">
      <alignment horizontal="center"/>
    </xf>
    <xf numFmtId="165" fontId="0" fillId="0" borderId="52" xfId="1" applyNumberFormat="1" applyFont="1" applyBorder="1"/>
    <xf numFmtId="165" fontId="0" fillId="0" borderId="0" xfId="1" applyNumberFormat="1" applyFont="1"/>
    <xf numFmtId="0" fontId="0" fillId="0" borderId="4" xfId="0" applyBorder="1" applyAlignment="1">
      <alignment horizontal="center"/>
    </xf>
    <xf numFmtId="0" fontId="30" fillId="0" borderId="4" xfId="0" applyFont="1" applyBorder="1" applyAlignment="1">
      <alignment horizontal="center"/>
    </xf>
    <xf numFmtId="165" fontId="0" fillId="0" borderId="13" xfId="1" applyNumberFormat="1" applyFont="1" applyBorder="1"/>
    <xf numFmtId="165" fontId="0" fillId="0" borderId="53" xfId="1" applyNumberFormat="1" applyFont="1" applyBorder="1"/>
    <xf numFmtId="0" fontId="30" fillId="0" borderId="8" xfId="0" applyFont="1" applyBorder="1" applyAlignment="1">
      <alignment horizontal="center"/>
    </xf>
    <xf numFmtId="165" fontId="0" fillId="0" borderId="48" xfId="1" applyNumberFormat="1" applyFont="1" applyBorder="1"/>
    <xf numFmtId="165" fontId="0" fillId="0" borderId="54" xfId="1" applyNumberFormat="1" applyFont="1" applyBorder="1"/>
    <xf numFmtId="0" fontId="0" fillId="9" borderId="55" xfId="0" applyFill="1" applyBorder="1"/>
    <xf numFmtId="0" fontId="0" fillId="9" borderId="55" xfId="0" applyFill="1" applyBorder="1" applyAlignment="1">
      <alignment horizontal="center"/>
    </xf>
    <xf numFmtId="165" fontId="23" fillId="9" borderId="55" xfId="1" applyNumberFormat="1" applyFont="1" applyFill="1" applyBorder="1"/>
    <xf numFmtId="165" fontId="23" fillId="9" borderId="56" xfId="1" applyNumberFormat="1" applyFont="1" applyFill="1" applyBorder="1"/>
    <xf numFmtId="165" fontId="23" fillId="9" borderId="57" xfId="1" applyNumberFormat="1" applyFont="1" applyFill="1" applyBorder="1"/>
    <xf numFmtId="0" fontId="28" fillId="0" borderId="3" xfId="0" applyFont="1" applyBorder="1" applyAlignment="1">
      <alignment horizontal="center"/>
    </xf>
    <xf numFmtId="165" fontId="0" fillId="0" borderId="3" xfId="1" applyNumberFormat="1" applyFont="1" applyBorder="1"/>
    <xf numFmtId="165" fontId="0" fillId="0" borderId="58" xfId="1" applyNumberFormat="1" applyFont="1" applyBorder="1"/>
    <xf numFmtId="165" fontId="0" fillId="0" borderId="59" xfId="1" applyNumberFormat="1" applyFont="1" applyBorder="1"/>
    <xf numFmtId="165" fontId="23" fillId="9" borderId="60" xfId="1" applyNumberFormat="1" applyFont="1" applyFill="1" applyBorder="1"/>
    <xf numFmtId="166" fontId="0" fillId="0" borderId="61" xfId="1" applyNumberFormat="1" applyFont="1" applyBorder="1"/>
    <xf numFmtId="0" fontId="28" fillId="0" borderId="62" xfId="0" applyFont="1" applyBorder="1" applyAlignment="1">
      <alignment horizontal="center"/>
    </xf>
    <xf numFmtId="0" fontId="29" fillId="0" borderId="63" xfId="0" applyFont="1" applyBorder="1"/>
    <xf numFmtId="0" fontId="0" fillId="0" borderId="63" xfId="0" applyBorder="1"/>
    <xf numFmtId="0" fontId="0" fillId="9" borderId="64" xfId="0" applyFill="1" applyBorder="1"/>
    <xf numFmtId="0" fontId="0" fillId="0" borderId="66" xfId="0" applyBorder="1"/>
    <xf numFmtId="0" fontId="0" fillId="0" borderId="65" xfId="0" applyBorder="1"/>
    <xf numFmtId="0" fontId="0" fillId="0" borderId="67" xfId="0" applyBorder="1" applyAlignment="1">
      <alignment horizontal="center"/>
    </xf>
    <xf numFmtId="0" fontId="30" fillId="0" borderId="4" xfId="0" applyFont="1" applyBorder="1"/>
    <xf numFmtId="0" fontId="4" fillId="0" borderId="4" xfId="0" applyFont="1" applyBorder="1"/>
    <xf numFmtId="0" fontId="30" fillId="0" borderId="67" xfId="0" applyFont="1" applyBorder="1"/>
    <xf numFmtId="0" fontId="28" fillId="0" borderId="68" xfId="0" applyFont="1" applyBorder="1"/>
    <xf numFmtId="0" fontId="28" fillId="0" borderId="4" xfId="0" applyFont="1" applyBorder="1"/>
    <xf numFmtId="0" fontId="28" fillId="0" borderId="3" xfId="0" applyFont="1" applyBorder="1"/>
    <xf numFmtId="0" fontId="31" fillId="0" borderId="62" xfId="0" applyFont="1" applyBorder="1"/>
    <xf numFmtId="0" fontId="28" fillId="0" borderId="67" xfId="0" applyFont="1" applyBorder="1"/>
    <xf numFmtId="164" fontId="0" fillId="0" borderId="0" xfId="0" applyNumberFormat="1"/>
    <xf numFmtId="9" fontId="0" fillId="0" borderId="69" xfId="3" applyFont="1" applyBorder="1"/>
    <xf numFmtId="0" fontId="0" fillId="10" borderId="4" xfId="0" applyFill="1" applyBorder="1"/>
    <xf numFmtId="165" fontId="23" fillId="10" borderId="4" xfId="1" applyNumberFormat="1" applyFont="1" applyFill="1" applyBorder="1"/>
    <xf numFmtId="165" fontId="23" fillId="10" borderId="13" xfId="1" applyNumberFormat="1" applyFont="1" applyFill="1" applyBorder="1"/>
    <xf numFmtId="166" fontId="23" fillId="10" borderId="3" xfId="1" applyNumberFormat="1" applyFont="1" applyFill="1" applyBorder="1"/>
    <xf numFmtId="0" fontId="0" fillId="10" borderId="41" xfId="0" applyFill="1" applyBorder="1"/>
    <xf numFmtId="0" fontId="28" fillId="0" borderId="8" xfId="0" applyFont="1" applyBorder="1" applyAlignment="1">
      <alignment horizontal="center"/>
    </xf>
    <xf numFmtId="0" fontId="4" fillId="10" borderId="4" xfId="0" applyFont="1" applyFill="1" applyBorder="1"/>
    <xf numFmtId="43" fontId="23" fillId="10" borderId="4" xfId="1" applyFont="1" applyFill="1" applyBorder="1"/>
    <xf numFmtId="43" fontId="3" fillId="0" borderId="70" xfId="1" applyNumberFormat="1" applyFont="1" applyBorder="1" applyAlignment="1"/>
    <xf numFmtId="43" fontId="3" fillId="0" borderId="23" xfId="1" applyNumberFormat="1" applyFont="1" applyBorder="1" applyAlignment="1"/>
    <xf numFmtId="0" fontId="0" fillId="0" borderId="71" xfId="0" applyBorder="1"/>
    <xf numFmtId="43" fontId="3" fillId="0" borderId="70" xfId="0" applyNumberFormat="1" applyFont="1" applyBorder="1"/>
    <xf numFmtId="43" fontId="3" fillId="0" borderId="72" xfId="0" applyNumberFormat="1" applyFont="1" applyBorder="1"/>
    <xf numFmtId="9" fontId="0" fillId="0" borderId="73" xfId="3" applyFont="1" applyBorder="1"/>
    <xf numFmtId="166" fontId="23" fillId="7" borderId="74" xfId="1" applyNumberFormat="1" applyFont="1" applyFill="1" applyBorder="1"/>
    <xf numFmtId="166" fontId="0" fillId="0" borderId="75" xfId="1" applyNumberFormat="1" applyFont="1" applyBorder="1"/>
    <xf numFmtId="9" fontId="32" fillId="2" borderId="3" xfId="3" applyFont="1" applyFill="1" applyBorder="1" applyAlignment="1">
      <alignment horizontal="center"/>
    </xf>
    <xf numFmtId="9" fontId="32" fillId="0" borderId="3" xfId="3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/>
    <xf numFmtId="165" fontId="5" fillId="4" borderId="8" xfId="1" applyNumberFormat="1" applyFont="1" applyFill="1" applyBorder="1" applyAlignment="1">
      <alignment horizontal="center" wrapText="1"/>
    </xf>
    <xf numFmtId="165" fontId="5" fillId="3" borderId="8" xfId="1" applyNumberFormat="1" applyFont="1" applyFill="1" applyBorder="1" applyAlignment="1">
      <alignment horizontal="center" wrapText="1"/>
    </xf>
    <xf numFmtId="165" fontId="5" fillId="5" borderId="8" xfId="1" applyNumberFormat="1" applyFont="1" applyFill="1" applyBorder="1" applyAlignment="1">
      <alignment horizontal="center" wrapText="1"/>
    </xf>
    <xf numFmtId="0" fontId="2" fillId="0" borderId="4" xfId="0" applyFont="1" applyBorder="1" applyAlignment="1"/>
    <xf numFmtId="0" fontId="2" fillId="0" borderId="0" xfId="0" applyFont="1"/>
    <xf numFmtId="0" fontId="0" fillId="9" borderId="79" xfId="0" applyFill="1" applyBorder="1"/>
    <xf numFmtId="0" fontId="0" fillId="9" borderId="80" xfId="0" applyFill="1" applyBorder="1"/>
    <xf numFmtId="165" fontId="0" fillId="9" borderId="81" xfId="1" applyNumberFormat="1" applyFont="1" applyFill="1" applyBorder="1"/>
    <xf numFmtId="165" fontId="0" fillId="9" borderId="82" xfId="1" applyNumberFormat="1" applyFont="1" applyFill="1" applyBorder="1"/>
    <xf numFmtId="0" fontId="3" fillId="2" borderId="0" xfId="0" applyFont="1" applyFill="1" applyBorder="1"/>
    <xf numFmtId="0" fontId="3" fillId="7" borderId="0" xfId="0" applyFont="1" applyFill="1"/>
    <xf numFmtId="0" fontId="3" fillId="0" borderId="84" xfId="0" applyFont="1" applyBorder="1"/>
    <xf numFmtId="0" fontId="0" fillId="0" borderId="68" xfId="0" applyBorder="1" applyAlignment="1">
      <alignment horizontal="center"/>
    </xf>
    <xf numFmtId="165" fontId="0" fillId="0" borderId="68" xfId="1" applyNumberFormat="1" applyFont="1" applyBorder="1"/>
    <xf numFmtId="0" fontId="3" fillId="0" borderId="86" xfId="0" applyFont="1" applyBorder="1"/>
    <xf numFmtId="165" fontId="0" fillId="0" borderId="67" xfId="1" applyNumberFormat="1" applyFont="1" applyBorder="1"/>
    <xf numFmtId="0" fontId="0" fillId="9" borderId="87" xfId="0" applyFill="1" applyBorder="1"/>
    <xf numFmtId="0" fontId="0" fillId="9" borderId="60" xfId="0" applyFill="1" applyBorder="1"/>
    <xf numFmtId="0" fontId="0" fillId="9" borderId="60" xfId="0" applyFill="1" applyBorder="1" applyAlignment="1">
      <alignment horizontal="center"/>
    </xf>
    <xf numFmtId="165" fontId="2" fillId="9" borderId="60" xfId="1" applyNumberFormat="1" applyFont="1" applyFill="1" applyBorder="1"/>
    <xf numFmtId="165" fontId="2" fillId="9" borderId="69" xfId="1" applyNumberFormat="1" applyFont="1" applyFill="1" applyBorder="1"/>
    <xf numFmtId="165" fontId="2" fillId="9" borderId="59" xfId="1" applyNumberFormat="1" applyFont="1" applyFill="1" applyBorder="1"/>
    <xf numFmtId="0" fontId="0" fillId="9" borderId="88" xfId="0" applyFill="1" applyBorder="1"/>
    <xf numFmtId="165" fontId="2" fillId="9" borderId="39" xfId="1" applyNumberFormat="1" applyFont="1" applyFill="1" applyBorder="1"/>
    <xf numFmtId="165" fontId="2" fillId="9" borderId="40" xfId="1" applyNumberFormat="1" applyFont="1" applyFill="1" applyBorder="1"/>
    <xf numFmtId="0" fontId="1" fillId="0" borderId="83" xfId="0" applyFont="1" applyBorder="1"/>
    <xf numFmtId="0" fontId="1" fillId="0" borderId="85" xfId="0" applyFont="1" applyBorder="1"/>
    <xf numFmtId="165" fontId="0" fillId="0" borderId="61" xfId="1" applyNumberFormat="1" applyFont="1" applyBorder="1"/>
    <xf numFmtId="165" fontId="0" fillId="0" borderId="89" xfId="1" applyNumberFormat="1" applyFont="1" applyBorder="1"/>
    <xf numFmtId="165" fontId="0" fillId="9" borderId="4" xfId="1" applyNumberFormat="1" applyFont="1" applyFill="1" applyBorder="1"/>
    <xf numFmtId="0" fontId="5" fillId="0" borderId="32" xfId="0" applyFont="1" applyBorder="1" applyAlignment="1">
      <alignment horizontal="center" wrapText="1"/>
    </xf>
    <xf numFmtId="0" fontId="5" fillId="4" borderId="90" xfId="0" applyFont="1" applyFill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3" borderId="90" xfId="0" applyFont="1" applyFill="1" applyBorder="1" applyAlignment="1">
      <alignment horizontal="center" wrapText="1"/>
    </xf>
    <xf numFmtId="0" fontId="5" fillId="5" borderId="90" xfId="0" applyFont="1" applyFill="1" applyBorder="1" applyAlignment="1">
      <alignment horizontal="center" wrapText="1"/>
    </xf>
    <xf numFmtId="165" fontId="2" fillId="9" borderId="4" xfId="1" applyNumberFormat="1" applyFont="1" applyFill="1" applyBorder="1"/>
    <xf numFmtId="166" fontId="0" fillId="9" borderId="74" xfId="1" applyNumberFormat="1" applyFont="1" applyFill="1" applyBorder="1"/>
    <xf numFmtId="0" fontId="6" fillId="0" borderId="0" xfId="0" applyFont="1"/>
    <xf numFmtId="0" fontId="9" fillId="0" borderId="0" xfId="0" applyFont="1" applyBorder="1"/>
    <xf numFmtId="0" fontId="3" fillId="0" borderId="0" xfId="0" applyFont="1" applyBorder="1"/>
    <xf numFmtId="0" fontId="8" fillId="0" borderId="2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5" fontId="23" fillId="9" borderId="91" xfId="1" applyNumberFormat="1" applyFont="1" applyFill="1" applyBorder="1"/>
    <xf numFmtId="165" fontId="0" fillId="9" borderId="4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3"/>
    <xf numFmtId="49" fontId="2" fillId="0" borderId="0" xfId="23" applyNumberFormat="1" applyFont="1"/>
    <xf numFmtId="0" fontId="33" fillId="0" borderId="0" xfId="23" applyFont="1" applyAlignment="1">
      <alignment vertical="center"/>
    </xf>
    <xf numFmtId="0" fontId="2" fillId="0" borderId="0" xfId="13" applyFont="1"/>
    <xf numFmtId="0" fontId="38" fillId="0" borderId="0" xfId="0" applyFont="1" applyBorder="1"/>
    <xf numFmtId="0" fontId="2" fillId="0" borderId="0" xfId="23" applyFont="1"/>
    <xf numFmtId="0" fontId="2" fillId="0" borderId="0" xfId="13" applyBorder="1"/>
    <xf numFmtId="0" fontId="40" fillId="0" borderId="0" xfId="24" applyFont="1" applyBorder="1"/>
    <xf numFmtId="0" fontId="41" fillId="0" borderId="0" xfId="0" applyFont="1" applyAlignment="1">
      <alignment vertical="center"/>
    </xf>
    <xf numFmtId="0" fontId="2" fillId="0" borderId="28" xfId="13" applyBorder="1"/>
    <xf numFmtId="165" fontId="2" fillId="2" borderId="39" xfId="1" applyNumberFormat="1" applyFont="1" applyFill="1" applyBorder="1" applyAlignment="1"/>
    <xf numFmtId="165" fontId="2" fillId="2" borderId="40" xfId="1" applyNumberFormat="1" applyFont="1" applyFill="1" applyBorder="1" applyAlignment="1"/>
    <xf numFmtId="165" fontId="2" fillId="10" borderId="39" xfId="7" applyNumberFormat="1" applyFont="1" applyFill="1" applyBorder="1"/>
    <xf numFmtId="165" fontId="2" fillId="10" borderId="40" xfId="7" applyNumberFormat="1" applyFont="1" applyFill="1" applyBorder="1"/>
    <xf numFmtId="0" fontId="2" fillId="0" borderId="0" xfId="23"/>
    <xf numFmtId="0" fontId="3" fillId="0" borderId="4" xfId="0" applyFont="1" applyBorder="1" applyAlignment="1">
      <alignment horizontal="center" wrapText="1"/>
    </xf>
    <xf numFmtId="0" fontId="3" fillId="2" borderId="15" xfId="0" applyFont="1" applyFill="1" applyBorder="1"/>
    <xf numFmtId="0" fontId="0" fillId="8" borderId="8" xfId="0" applyFill="1" applyBorder="1"/>
    <xf numFmtId="0" fontId="0" fillId="2" borderId="92" xfId="0" applyFill="1" applyBorder="1"/>
    <xf numFmtId="0" fontId="0" fillId="2" borderId="93" xfId="0" applyFill="1" applyBorder="1"/>
    <xf numFmtId="0" fontId="0" fillId="2" borderId="94" xfId="0" applyFill="1" applyBorder="1"/>
    <xf numFmtId="0" fontId="0" fillId="2" borderId="95" xfId="0" applyFill="1" applyBorder="1"/>
    <xf numFmtId="0" fontId="0" fillId="0" borderId="95" xfId="0" applyBorder="1"/>
    <xf numFmtId="0" fontId="6" fillId="7" borderId="41" xfId="24" applyFont="1" applyFill="1" applyBorder="1" applyAlignment="1">
      <alignment horizontal="left"/>
    </xf>
    <xf numFmtId="0" fontId="6" fillId="7" borderId="5" xfId="24" applyFont="1" applyFill="1" applyBorder="1" applyAlignment="1">
      <alignment horizontal="left"/>
    </xf>
    <xf numFmtId="0" fontId="6" fillId="7" borderId="6" xfId="24" applyFont="1" applyFill="1" applyBorder="1" applyAlignment="1">
      <alignment horizontal="left"/>
    </xf>
    <xf numFmtId="0" fontId="6" fillId="7" borderId="41" xfId="24" applyFont="1" applyFill="1" applyBorder="1" applyAlignment="1">
      <alignment horizontal="right"/>
    </xf>
    <xf numFmtId="0" fontId="6" fillId="7" borderId="5" xfId="24" applyFont="1" applyFill="1" applyBorder="1" applyAlignment="1">
      <alignment horizontal="right"/>
    </xf>
    <xf numFmtId="0" fontId="3" fillId="5" borderId="38" xfId="0" applyFont="1" applyFill="1" applyBorder="1" applyAlignment="1">
      <alignment horizontal="center" wrapText="1"/>
    </xf>
    <xf numFmtId="0" fontId="3" fillId="0" borderId="97" xfId="0" applyFont="1" applyBorder="1" applyAlignment="1">
      <alignment horizontal="center"/>
    </xf>
    <xf numFmtId="0" fontId="0" fillId="0" borderId="98" xfId="0" applyBorder="1"/>
    <xf numFmtId="165" fontId="21" fillId="8" borderId="99" xfId="1" applyNumberFormat="1" applyFont="1" applyFill="1" applyBorder="1"/>
    <xf numFmtId="165" fontId="0" fillId="0" borderId="99" xfId="1" applyNumberFormat="1" applyFont="1" applyBorder="1"/>
    <xf numFmtId="165" fontId="20" fillId="8" borderId="99" xfId="1" applyNumberFormat="1" applyFont="1" applyFill="1" applyBorder="1"/>
    <xf numFmtId="0" fontId="7" fillId="0" borderId="1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2" fillId="0" borderId="41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3" fontId="8" fillId="0" borderId="13" xfId="1" applyFont="1" applyBorder="1"/>
    <xf numFmtId="43" fontId="8" fillId="0" borderId="96" xfId="1" applyFont="1" applyBorder="1"/>
    <xf numFmtId="43" fontId="8" fillId="0" borderId="101" xfId="1" applyFont="1" applyBorder="1"/>
    <xf numFmtId="43" fontId="8" fillId="0" borderId="100" xfId="1" applyFont="1" applyBorder="1"/>
  </cellXfs>
  <cellStyles count="25">
    <cellStyle name="Comma" xfId="1" builtinId="3"/>
    <cellStyle name="Comma 2" xfId="2" xr:uid="{00000000-0005-0000-0000-000001000000}"/>
    <cellStyle name="Comma 2 2" xfId="7" xr:uid="{00000000-0005-0000-0000-000002000000}"/>
    <cellStyle name="Comma 2 3" xfId="21" xr:uid="{00000000-0005-0000-0000-000003000000}"/>
    <cellStyle name="Comma 2 4" xfId="6" xr:uid="{00000000-0005-0000-0000-000004000000}"/>
    <cellStyle name="Comma 3" xfId="8" xr:uid="{00000000-0005-0000-0000-000005000000}"/>
    <cellStyle name="Comma 3 2" xfId="9" xr:uid="{00000000-0005-0000-0000-000006000000}"/>
    <cellStyle name="Comma 4" xfId="10" xr:uid="{00000000-0005-0000-0000-000007000000}"/>
    <cellStyle name="Comma 4 2" xfId="11" xr:uid="{00000000-0005-0000-0000-000008000000}"/>
    <cellStyle name="Comma 5" xfId="12" xr:uid="{00000000-0005-0000-0000-000009000000}"/>
    <cellStyle name="Normal" xfId="0" builtinId="0"/>
    <cellStyle name="Normal 2" xfId="13" xr:uid="{00000000-0005-0000-0000-00000B000000}"/>
    <cellStyle name="Normal 2 2" xfId="24" xr:uid="{00000000-0005-0000-0000-00000C000000}"/>
    <cellStyle name="Normal 3" xfId="23" xr:uid="{00000000-0005-0000-0000-00000D000000}"/>
    <cellStyle name="Normal 4" xfId="5" xr:uid="{00000000-0005-0000-0000-00000E000000}"/>
    <cellStyle name="Percent" xfId="3" builtinId="5"/>
    <cellStyle name="Percent 2" xfId="4" xr:uid="{00000000-0005-0000-0000-000010000000}"/>
    <cellStyle name="Percent 2 2" xfId="15" xr:uid="{00000000-0005-0000-0000-000011000000}"/>
    <cellStyle name="Percent 2 3" xfId="22" xr:uid="{00000000-0005-0000-0000-000012000000}"/>
    <cellStyle name="Percent 2 4" xfId="14" xr:uid="{00000000-0005-0000-0000-000013000000}"/>
    <cellStyle name="Percent 3" xfId="16" xr:uid="{00000000-0005-0000-0000-000014000000}"/>
    <cellStyle name="Percent 3 2" xfId="17" xr:uid="{00000000-0005-0000-0000-000015000000}"/>
    <cellStyle name="Percent 4" xfId="18" xr:uid="{00000000-0005-0000-0000-000016000000}"/>
    <cellStyle name="Percent 4 2" xfId="19" xr:uid="{00000000-0005-0000-0000-000017000000}"/>
    <cellStyle name="Percent 5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opLeftCell="A37" workbookViewId="0"/>
  </sheetViews>
  <sheetFormatPr defaultRowHeight="12.75" x14ac:dyDescent="0.2"/>
  <cols>
    <col min="1" max="1" width="4" customWidth="1"/>
    <col min="2" max="2" width="10.140625" customWidth="1"/>
    <col min="6" max="6" width="32.42578125" customWidth="1"/>
    <col min="7" max="7" width="10.7109375" customWidth="1"/>
    <col min="8" max="8" width="9" customWidth="1"/>
    <col min="9" max="9" width="6.7109375" customWidth="1"/>
    <col min="11" max="11" width="10.85546875" customWidth="1"/>
    <col min="16" max="16" width="38.85546875" customWidth="1"/>
  </cols>
  <sheetData>
    <row r="1" spans="1:13" ht="18" x14ac:dyDescent="0.25">
      <c r="A1" s="112" t="s">
        <v>163</v>
      </c>
      <c r="B1" s="100"/>
      <c r="C1" s="100"/>
      <c r="D1" s="100"/>
      <c r="E1" s="100"/>
    </row>
    <row r="3" spans="1:13" ht="18.75" x14ac:dyDescent="0.3">
      <c r="B3" t="s">
        <v>53</v>
      </c>
      <c r="C3" s="254" t="s">
        <v>130</v>
      </c>
    </row>
    <row r="4" spans="1:13" x14ac:dyDescent="0.2">
      <c r="D4" t="s">
        <v>131</v>
      </c>
    </row>
    <row r="5" spans="1:13" ht="18" x14ac:dyDescent="0.25">
      <c r="A5" s="16"/>
      <c r="B5" s="288"/>
      <c r="C5" s="16"/>
      <c r="D5" s="259" t="s">
        <v>47</v>
      </c>
      <c r="E5" s="16"/>
      <c r="F5" s="16"/>
      <c r="H5" s="161" t="s">
        <v>132</v>
      </c>
    </row>
    <row r="6" spans="1:13" x14ac:dyDescent="0.2">
      <c r="A6" s="16"/>
      <c r="B6" s="289"/>
      <c r="C6" s="16"/>
      <c r="D6" s="259" t="s">
        <v>71</v>
      </c>
      <c r="E6" s="16"/>
      <c r="F6" s="16"/>
    </row>
    <row r="7" spans="1:13" x14ac:dyDescent="0.2">
      <c r="A7" s="16"/>
      <c r="B7" s="289"/>
      <c r="C7" s="16"/>
      <c r="D7" s="259" t="s">
        <v>71</v>
      </c>
      <c r="E7" s="16"/>
      <c r="F7" s="16"/>
    </row>
    <row r="8" spans="1:13" x14ac:dyDescent="0.2">
      <c r="A8" s="16"/>
      <c r="B8" s="16"/>
      <c r="C8" s="16"/>
      <c r="D8" s="259" t="s">
        <v>153</v>
      </c>
      <c r="E8" s="16"/>
      <c r="F8" s="16"/>
      <c r="H8" s="161"/>
    </row>
    <row r="9" spans="1:13" x14ac:dyDescent="0.2">
      <c r="D9" s="94" t="s">
        <v>129</v>
      </c>
      <c r="H9" s="161"/>
    </row>
    <row r="11" spans="1:13" x14ac:dyDescent="0.2">
      <c r="C11" s="254" t="s">
        <v>152</v>
      </c>
    </row>
    <row r="12" spans="1:13" x14ac:dyDescent="0.2">
      <c r="C12" t="s">
        <v>72</v>
      </c>
    </row>
    <row r="13" spans="1:13" x14ac:dyDescent="0.2">
      <c r="C13" s="254" t="s">
        <v>73</v>
      </c>
    </row>
    <row r="14" spans="1:13" x14ac:dyDescent="0.2">
      <c r="A14" s="254" t="s">
        <v>74</v>
      </c>
      <c r="C14" s="254"/>
    </row>
    <row r="15" spans="1:13" ht="45" x14ac:dyDescent="0.2">
      <c r="A15" s="295"/>
      <c r="B15" s="291" t="s">
        <v>6</v>
      </c>
      <c r="C15" s="35" t="s">
        <v>7</v>
      </c>
      <c r="D15" s="35" t="s">
        <v>9</v>
      </c>
      <c r="E15" s="35" t="s">
        <v>11</v>
      </c>
      <c r="F15" s="296"/>
      <c r="G15" s="162" t="s">
        <v>56</v>
      </c>
      <c r="H15" s="153" t="s">
        <v>75</v>
      </c>
      <c r="I15" s="163" t="s">
        <v>56</v>
      </c>
      <c r="J15" s="153" t="s">
        <v>75</v>
      </c>
      <c r="K15" s="151" t="s">
        <v>56</v>
      </c>
      <c r="L15" s="153" t="s">
        <v>75</v>
      </c>
      <c r="M15" s="49"/>
    </row>
    <row r="16" spans="1:13" ht="56.25" x14ac:dyDescent="0.2">
      <c r="A16" s="297"/>
      <c r="B16" s="298"/>
      <c r="C16" s="32" t="s">
        <v>8</v>
      </c>
      <c r="D16" s="32" t="s">
        <v>10</v>
      </c>
      <c r="E16" s="32" t="s">
        <v>12</v>
      </c>
      <c r="F16" s="299"/>
      <c r="G16" s="164" t="s">
        <v>75</v>
      </c>
      <c r="H16" s="7" t="s">
        <v>45</v>
      </c>
      <c r="I16" s="155" t="s">
        <v>75</v>
      </c>
      <c r="J16" s="7" t="s">
        <v>45</v>
      </c>
      <c r="K16" s="152" t="s">
        <v>75</v>
      </c>
      <c r="L16" s="7" t="s">
        <v>45</v>
      </c>
      <c r="M16" s="300" t="s">
        <v>35</v>
      </c>
    </row>
    <row r="17" spans="1:16" ht="18" x14ac:dyDescent="0.25">
      <c r="A17" s="165" t="s">
        <v>133</v>
      </c>
      <c r="B17" s="166"/>
      <c r="C17" s="167"/>
      <c r="D17" s="167"/>
      <c r="E17" s="167"/>
      <c r="F17" s="168"/>
      <c r="G17" s="246">
        <v>0.15</v>
      </c>
      <c r="H17" s="247"/>
      <c r="I17" s="246">
        <v>0.52</v>
      </c>
      <c r="J17" s="247"/>
      <c r="K17" s="246">
        <v>0.33</v>
      </c>
      <c r="L17" s="169"/>
      <c r="M17" s="300"/>
    </row>
    <row r="19" spans="1:16" x14ac:dyDescent="0.2">
      <c r="C19" t="s">
        <v>76</v>
      </c>
    </row>
    <row r="20" spans="1:16" x14ac:dyDescent="0.2">
      <c r="C20" t="s">
        <v>62</v>
      </c>
      <c r="G20" s="100" t="s">
        <v>55</v>
      </c>
      <c r="H20" s="100"/>
      <c r="I20" s="100"/>
      <c r="J20" s="100"/>
      <c r="K20" s="100"/>
      <c r="L20" s="100"/>
      <c r="M20" s="100"/>
      <c r="N20" s="100"/>
      <c r="O20" s="100"/>
      <c r="P20" s="100"/>
    </row>
    <row r="21" spans="1:16" x14ac:dyDescent="0.2">
      <c r="C21" t="s">
        <v>134</v>
      </c>
    </row>
    <row r="22" spans="1:16" x14ac:dyDescent="0.2">
      <c r="C22" t="s">
        <v>135</v>
      </c>
    </row>
    <row r="24" spans="1:16" x14ac:dyDescent="0.2">
      <c r="A24" s="301"/>
      <c r="B24" s="301"/>
      <c r="C24" s="302" t="s">
        <v>136</v>
      </c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</row>
    <row r="25" spans="1:16" ht="15" x14ac:dyDescent="0.2">
      <c r="A25" s="301"/>
      <c r="B25" s="301"/>
      <c r="C25" s="303" t="s">
        <v>118</v>
      </c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</row>
    <row r="26" spans="1:16" x14ac:dyDescent="0.2">
      <c r="A26" s="301"/>
      <c r="B26" s="301"/>
      <c r="C26" s="304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</row>
    <row r="27" spans="1:16" x14ac:dyDescent="0.2">
      <c r="A27" s="301"/>
      <c r="B27" s="301"/>
      <c r="C27" s="304" t="s">
        <v>92</v>
      </c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</row>
    <row r="29" spans="1:16" x14ac:dyDescent="0.2">
      <c r="C29" s="254" t="s">
        <v>65</v>
      </c>
    </row>
    <row r="31" spans="1:16" x14ac:dyDescent="0.2">
      <c r="C31" t="s">
        <v>137</v>
      </c>
    </row>
    <row r="32" spans="1:16" ht="13.5" thickBot="1" x14ac:dyDescent="0.25"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3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3:16" ht="15.75" x14ac:dyDescent="0.25">
      <c r="C34" s="254" t="s">
        <v>138</v>
      </c>
    </row>
    <row r="36" spans="3:16" x14ac:dyDescent="0.2">
      <c r="C36" t="s">
        <v>58</v>
      </c>
    </row>
    <row r="37" spans="3:16" ht="13.5" thickBot="1" x14ac:dyDescent="0.25"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9" spans="3:16" x14ac:dyDescent="0.2">
      <c r="C39" t="s">
        <v>139</v>
      </c>
    </row>
    <row r="40" spans="3:16" x14ac:dyDescent="0.2">
      <c r="C40" t="s">
        <v>63</v>
      </c>
      <c r="H40" s="100"/>
      <c r="I40" s="100"/>
      <c r="J40" s="100"/>
      <c r="K40" s="100"/>
      <c r="L40" s="100"/>
    </row>
    <row r="42" spans="3:16" x14ac:dyDescent="0.2">
      <c r="C42" s="254" t="s">
        <v>140</v>
      </c>
    </row>
    <row r="44" spans="3:16" x14ac:dyDescent="0.2">
      <c r="C44" t="s">
        <v>54</v>
      </c>
    </row>
    <row r="45" spans="3:16" ht="13.5" thickBot="1" x14ac:dyDescent="0.25"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3:1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3:16" x14ac:dyDescent="0.2">
      <c r="C47" s="249" t="s">
        <v>110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3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6" ht="15.75" x14ac:dyDescent="0.25">
      <c r="C49" s="287" t="s">
        <v>154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</row>
    <row r="50" spans="2:16" ht="15.75" x14ac:dyDescent="0.25">
      <c r="C50" s="287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</row>
    <row r="51" spans="2:16" ht="15" x14ac:dyDescent="0.2">
      <c r="C51" s="303" t="str">
        <f>+C24</f>
        <v xml:space="preserve"> If the number of staff exceeds 25   then rows must be added to the Budget, Staff Allocation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15" x14ac:dyDescent="0.2">
      <c r="C52" s="303" t="str">
        <f>+C25</f>
        <v>and Analyis tabs and then linked to the data for the additional individuals entered on the detailed Budget tab.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2:16" ht="13.5" thickBot="1" x14ac:dyDescent="0.25"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x14ac:dyDescent="0.2">
      <c r="B55" s="301"/>
      <c r="C55" s="306" t="s">
        <v>141</v>
      </c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</row>
    <row r="56" spans="2:16" ht="15" x14ac:dyDescent="0.2">
      <c r="B56" s="301"/>
      <c r="C56" s="303" t="s">
        <v>119</v>
      </c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</row>
    <row r="57" spans="2:16" ht="15" x14ac:dyDescent="0.2">
      <c r="B57" s="301"/>
      <c r="C57" s="303" t="s">
        <v>117</v>
      </c>
      <c r="D57" s="307"/>
      <c r="E57" s="307"/>
      <c r="F57" s="307"/>
      <c r="G57" s="308"/>
      <c r="H57" s="307"/>
      <c r="I57" s="307"/>
      <c r="J57" s="307"/>
      <c r="K57" s="307"/>
      <c r="L57" s="307"/>
      <c r="M57" s="307"/>
      <c r="N57" s="307"/>
      <c r="O57" s="307"/>
      <c r="P57" s="307"/>
    </row>
    <row r="58" spans="2:16" ht="15" x14ac:dyDescent="0.2">
      <c r="B58" s="301"/>
      <c r="C58" s="309" t="s">
        <v>142</v>
      </c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</row>
    <row r="59" spans="2:16" x14ac:dyDescent="0.2">
      <c r="B59" s="301"/>
      <c r="C59" s="1" t="s">
        <v>122</v>
      </c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</row>
    <row r="60" spans="2:16" ht="13.5" thickBot="1" x14ac:dyDescent="0.25">
      <c r="B60" s="301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</row>
    <row r="61" spans="2:16" ht="13.5" thickBot="1" x14ac:dyDescent="0.25"/>
    <row r="62" spans="2:16" ht="13.5" thickBot="1" x14ac:dyDescent="0.25">
      <c r="B62" t="s">
        <v>59</v>
      </c>
      <c r="C62" s="122"/>
      <c r="D62" s="123"/>
      <c r="E62" t="s">
        <v>143</v>
      </c>
    </row>
    <row r="63" spans="2:16" ht="13.5" thickBot="1" x14ac:dyDescent="0.25">
      <c r="C63" s="311"/>
      <c r="D63" s="312"/>
      <c r="E63" t="s">
        <v>144</v>
      </c>
    </row>
    <row r="64" spans="2:16" ht="13.5" thickBot="1" x14ac:dyDescent="0.25">
      <c r="C64" s="116"/>
      <c r="D64" s="117"/>
      <c r="E64" t="s">
        <v>77</v>
      </c>
    </row>
    <row r="65" spans="3:6" ht="13.5" thickBot="1" x14ac:dyDescent="0.25">
      <c r="C65" s="118"/>
      <c r="D65" s="119"/>
      <c r="E65" t="s">
        <v>78</v>
      </c>
    </row>
    <row r="66" spans="3:6" ht="13.5" thickBot="1" x14ac:dyDescent="0.25">
      <c r="C66" s="120"/>
      <c r="D66" s="121"/>
      <c r="E66" t="s">
        <v>60</v>
      </c>
    </row>
    <row r="67" spans="3:6" ht="13.5" thickBot="1" x14ac:dyDescent="0.25">
      <c r="C67" s="313"/>
      <c r="D67" s="314"/>
      <c r="E67" s="304" t="s">
        <v>107</v>
      </c>
    </row>
    <row r="68" spans="3:6" ht="13.5" thickBot="1" x14ac:dyDescent="0.25">
      <c r="C68" s="273"/>
      <c r="D68" s="274"/>
      <c r="E68" s="306" t="s">
        <v>116</v>
      </c>
      <c r="F68" s="315"/>
    </row>
  </sheetData>
  <protectedRanges>
    <protectedRange sqref="C63:D63" name="Range1"/>
    <protectedRange sqref="G17 I17 K17" name="Budget sheet Prog Serv_6"/>
  </protectedRanges>
  <phoneticPr fontId="10" type="noConversion"/>
  <pageMargins left="0.75" right="0.75" top="1" bottom="1" header="0.5" footer="0.5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16"/>
  <sheetViews>
    <sheetView topLeftCell="A51" workbookViewId="0">
      <selection activeCell="D127" sqref="D127"/>
    </sheetView>
  </sheetViews>
  <sheetFormatPr defaultRowHeight="12.75" x14ac:dyDescent="0.2"/>
  <cols>
    <col min="1" max="1" width="7.140625" customWidth="1"/>
    <col min="2" max="2" width="38.42578125" customWidth="1"/>
    <col min="3" max="3" width="10" style="34" customWidth="1"/>
    <col min="4" max="4" width="9" style="34" customWidth="1"/>
    <col min="5" max="5" width="9.28515625" style="34" customWidth="1"/>
    <col min="6" max="6" width="9" style="34" customWidth="1"/>
    <col min="7" max="7" width="16.5703125" customWidth="1"/>
    <col min="8" max="8" width="16.140625" customWidth="1"/>
    <col min="9" max="9" width="17.5703125" hidden="1" customWidth="1"/>
    <col min="10" max="10" width="17.28515625" hidden="1" customWidth="1"/>
    <col min="11" max="11" width="13.85546875" hidden="1" customWidth="1"/>
    <col min="12" max="12" width="14.42578125" hidden="1" customWidth="1"/>
    <col min="13" max="13" width="12.7109375" customWidth="1"/>
    <col min="15" max="16" width="11.28515625" bestFit="1" customWidth="1"/>
  </cols>
  <sheetData>
    <row r="1" spans="1:16" x14ac:dyDescent="0.2">
      <c r="A1" s="94" t="s">
        <v>47</v>
      </c>
      <c r="M1" s="84">
        <f ca="1">TODAY()</f>
        <v>45723</v>
      </c>
    </row>
    <row r="2" spans="1:16" x14ac:dyDescent="0.2">
      <c r="A2" s="94" t="s">
        <v>162</v>
      </c>
    </row>
    <row r="3" spans="1:16" x14ac:dyDescent="0.2">
      <c r="A3" s="94" t="s">
        <v>160</v>
      </c>
    </row>
    <row r="4" spans="1:16" x14ac:dyDescent="0.2">
      <c r="A4" s="94" t="s">
        <v>161</v>
      </c>
    </row>
    <row r="5" spans="1:16" x14ac:dyDescent="0.2">
      <c r="A5" s="94" t="s">
        <v>129</v>
      </c>
    </row>
    <row r="7" spans="1:16" ht="13.5" thickBot="1" x14ac:dyDescent="0.25">
      <c r="A7" s="26"/>
      <c r="B7" s="17"/>
      <c r="C7" s="39"/>
      <c r="D7" s="39"/>
      <c r="E7" s="39"/>
      <c r="F7" s="39"/>
      <c r="G7" s="45"/>
      <c r="H7" s="45"/>
      <c r="I7" s="45"/>
      <c r="J7" s="45"/>
      <c r="K7" s="45"/>
      <c r="L7" s="45"/>
      <c r="M7" s="46"/>
    </row>
    <row r="8" spans="1:16" x14ac:dyDescent="0.2">
      <c r="A8" s="33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40"/>
    </row>
    <row r="9" spans="1:16" ht="15.75" x14ac:dyDescent="0.25">
      <c r="A9" s="335" t="s">
        <v>112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7"/>
    </row>
    <row r="10" spans="1:16" x14ac:dyDescent="0.2">
      <c r="A10" s="54"/>
      <c r="B10" s="11"/>
      <c r="C10" s="38"/>
      <c r="D10" s="38"/>
      <c r="E10" s="38"/>
      <c r="F10" s="38"/>
      <c r="G10" s="11"/>
      <c r="H10" s="11"/>
      <c r="I10" s="11"/>
      <c r="J10" s="11"/>
      <c r="K10" s="11"/>
      <c r="L10" s="11"/>
      <c r="M10" s="55"/>
    </row>
    <row r="11" spans="1:16" ht="22.5" x14ac:dyDescent="0.2">
      <c r="A11" s="48" t="s">
        <v>86</v>
      </c>
      <c r="B11" s="9"/>
      <c r="C11" s="35" t="s">
        <v>7</v>
      </c>
      <c r="D11" s="35" t="s">
        <v>9</v>
      </c>
      <c r="E11" s="35" t="s">
        <v>11</v>
      </c>
      <c r="F11" s="36"/>
      <c r="G11" s="115" t="s">
        <v>56</v>
      </c>
      <c r="H11" s="153" t="str">
        <f>+G12</f>
        <v xml:space="preserve"> ONE STOP OPERATOR</v>
      </c>
      <c r="I11" s="114" t="s">
        <v>56</v>
      </c>
      <c r="J11" s="153" t="str">
        <f>+I12</f>
        <v xml:space="preserve">   </v>
      </c>
      <c r="K11" s="151" t="s">
        <v>56</v>
      </c>
      <c r="L11" s="153" t="str">
        <f>+K12</f>
        <v xml:space="preserve">  </v>
      </c>
      <c r="M11" s="49"/>
    </row>
    <row r="12" spans="1:16" ht="22.5" x14ac:dyDescent="0.2">
      <c r="A12" s="50"/>
      <c r="B12" s="10" t="s">
        <v>83</v>
      </c>
      <c r="C12" s="32" t="s">
        <v>8</v>
      </c>
      <c r="D12" s="32" t="s">
        <v>10</v>
      </c>
      <c r="E12" s="32" t="s">
        <v>12</v>
      </c>
      <c r="F12" s="33"/>
      <c r="G12" s="164" t="str">
        <f>RIGHT('BUDGET SUMMARY'!$A$2,LEN($A$2)-15)</f>
        <v xml:space="preserve"> ONE STOP OPERATOR</v>
      </c>
      <c r="H12" s="154" t="s">
        <v>45</v>
      </c>
      <c r="I12" s="155" t="str">
        <f>RIGHT('BUDGET SUMMARY'!$A$3,LEN($A$3)-15)</f>
        <v xml:space="preserve">   </v>
      </c>
      <c r="J12" s="154" t="s">
        <v>45</v>
      </c>
      <c r="K12" s="152" t="str">
        <f>RIGHT('BUDGET SUMMARY'!$A$4,LEN($A$4)-15)</f>
        <v xml:space="preserve">  </v>
      </c>
      <c r="L12" s="154" t="s">
        <v>45</v>
      </c>
      <c r="M12" s="51" t="s">
        <v>35</v>
      </c>
    </row>
    <row r="13" spans="1:16" x14ac:dyDescent="0.2">
      <c r="A13" s="99" t="s">
        <v>57</v>
      </c>
      <c r="B13" s="85"/>
      <c r="C13" s="32"/>
      <c r="D13" s="32"/>
      <c r="E13" s="32"/>
      <c r="F13" s="33"/>
      <c r="G13" s="93"/>
      <c r="H13" s="86"/>
      <c r="I13" s="93"/>
      <c r="J13" s="86"/>
      <c r="K13" s="93"/>
      <c r="L13" s="87"/>
      <c r="M13" s="51"/>
    </row>
    <row r="14" spans="1:16" x14ac:dyDescent="0.2">
      <c r="A14" s="50">
        <v>1</v>
      </c>
      <c r="B14" s="248"/>
      <c r="C14" s="98"/>
      <c r="D14" s="98"/>
      <c r="E14" s="98"/>
      <c r="F14" s="33"/>
      <c r="G14" s="90">
        <f>ROUND(($C14*$D14*$E14)*$G$13,0)</f>
        <v>0</v>
      </c>
      <c r="H14" s="92"/>
      <c r="I14" s="90">
        <f>ROUND(($C14*$D14*$E14)*$I$13,0)</f>
        <v>0</v>
      </c>
      <c r="J14" s="92"/>
      <c r="K14" s="90">
        <f>ROUND(($C14*$D14*$E14)*$K$13,0)</f>
        <v>0</v>
      </c>
      <c r="L14" s="92"/>
      <c r="M14" s="89">
        <f>SUM(G14:L14)</f>
        <v>0</v>
      </c>
      <c r="N14" s="74"/>
      <c r="O14" s="228"/>
      <c r="P14" s="228"/>
    </row>
    <row r="15" spans="1:16" x14ac:dyDescent="0.2">
      <c r="A15" s="50">
        <v>2</v>
      </c>
      <c r="B15" s="248"/>
      <c r="C15" s="98"/>
      <c r="D15" s="98"/>
      <c r="E15" s="98"/>
      <c r="F15" s="33"/>
      <c r="G15" s="90">
        <f t="shared" ref="G15:G37" si="0">ROUND(($C15*$D15*$E15)*$G$13,0)</f>
        <v>0</v>
      </c>
      <c r="H15" s="92"/>
      <c r="I15" s="90">
        <f t="shared" ref="I15:I37" si="1">ROUND(($C15*$D15*$E15)*$I$13,0)</f>
        <v>0</v>
      </c>
      <c r="J15" s="92"/>
      <c r="K15" s="90">
        <f t="shared" ref="K15:K37" si="2">ROUND(($C15*$D15*$E15)*$K$13,0)</f>
        <v>0</v>
      </c>
      <c r="L15" s="92"/>
      <c r="M15" s="89">
        <f t="shared" ref="M15:M29" si="3">SUM(G15:L15)</f>
        <v>0</v>
      </c>
      <c r="N15" s="74"/>
      <c r="O15" s="228"/>
      <c r="P15" s="228"/>
    </row>
    <row r="16" spans="1:16" x14ac:dyDescent="0.2">
      <c r="A16" s="50">
        <v>3</v>
      </c>
      <c r="B16" s="248"/>
      <c r="C16" s="98"/>
      <c r="D16" s="98"/>
      <c r="E16" s="98"/>
      <c r="F16" s="33"/>
      <c r="G16" s="90">
        <f t="shared" si="0"/>
        <v>0</v>
      </c>
      <c r="H16" s="92"/>
      <c r="I16" s="90">
        <f t="shared" si="1"/>
        <v>0</v>
      </c>
      <c r="J16" s="92"/>
      <c r="K16" s="90">
        <f t="shared" si="2"/>
        <v>0</v>
      </c>
      <c r="L16" s="92"/>
      <c r="M16" s="89">
        <f t="shared" si="3"/>
        <v>0</v>
      </c>
      <c r="N16" s="74"/>
      <c r="O16" s="228"/>
      <c r="P16" s="228"/>
    </row>
    <row r="17" spans="1:16" x14ac:dyDescent="0.2">
      <c r="A17" s="50">
        <v>4</v>
      </c>
      <c r="B17" s="248"/>
      <c r="C17" s="98"/>
      <c r="D17" s="98"/>
      <c r="E17" s="98"/>
      <c r="F17" s="33"/>
      <c r="G17" s="90">
        <f t="shared" si="0"/>
        <v>0</v>
      </c>
      <c r="H17" s="92"/>
      <c r="I17" s="90">
        <f t="shared" si="1"/>
        <v>0</v>
      </c>
      <c r="J17" s="92"/>
      <c r="K17" s="90">
        <f t="shared" si="2"/>
        <v>0</v>
      </c>
      <c r="L17" s="92"/>
      <c r="M17" s="89">
        <f t="shared" si="3"/>
        <v>0</v>
      </c>
      <c r="N17" s="74"/>
      <c r="O17" s="228"/>
      <c r="P17" s="228"/>
    </row>
    <row r="18" spans="1:16" x14ac:dyDescent="0.2">
      <c r="A18" s="50">
        <v>5</v>
      </c>
      <c r="B18" s="248"/>
      <c r="C18" s="98"/>
      <c r="D18" s="98"/>
      <c r="E18" s="98"/>
      <c r="F18" s="33"/>
      <c r="G18" s="90">
        <f t="shared" si="0"/>
        <v>0</v>
      </c>
      <c r="H18" s="92"/>
      <c r="I18" s="90">
        <f t="shared" si="1"/>
        <v>0</v>
      </c>
      <c r="J18" s="92"/>
      <c r="K18" s="90">
        <f t="shared" si="2"/>
        <v>0</v>
      </c>
      <c r="L18" s="92"/>
      <c r="M18" s="89">
        <f t="shared" si="3"/>
        <v>0</v>
      </c>
      <c r="N18" s="74"/>
      <c r="O18" s="228"/>
      <c r="P18" s="228"/>
    </row>
    <row r="19" spans="1:16" x14ac:dyDescent="0.2">
      <c r="A19" s="50">
        <v>6</v>
      </c>
      <c r="B19" s="248"/>
      <c r="C19" s="98"/>
      <c r="D19" s="98"/>
      <c r="E19" s="98"/>
      <c r="F19" s="33"/>
      <c r="G19" s="90">
        <f t="shared" si="0"/>
        <v>0</v>
      </c>
      <c r="H19" s="92"/>
      <c r="I19" s="90">
        <f t="shared" si="1"/>
        <v>0</v>
      </c>
      <c r="J19" s="92"/>
      <c r="K19" s="90">
        <f t="shared" si="2"/>
        <v>0</v>
      </c>
      <c r="L19" s="92"/>
      <c r="M19" s="89">
        <f t="shared" si="3"/>
        <v>0</v>
      </c>
      <c r="N19" s="74"/>
      <c r="O19" s="228"/>
      <c r="P19" s="228"/>
    </row>
    <row r="20" spans="1:16" x14ac:dyDescent="0.2">
      <c r="A20" s="50">
        <v>7</v>
      </c>
      <c r="B20" s="248"/>
      <c r="C20" s="98"/>
      <c r="D20" s="98"/>
      <c r="E20" s="98"/>
      <c r="F20" s="33"/>
      <c r="G20" s="90">
        <f t="shared" si="0"/>
        <v>0</v>
      </c>
      <c r="H20" s="92"/>
      <c r="I20" s="90">
        <f t="shared" si="1"/>
        <v>0</v>
      </c>
      <c r="J20" s="92"/>
      <c r="K20" s="90">
        <f t="shared" si="2"/>
        <v>0</v>
      </c>
      <c r="L20" s="92"/>
      <c r="M20" s="89">
        <f t="shared" si="3"/>
        <v>0</v>
      </c>
      <c r="N20" s="74"/>
      <c r="O20" s="228"/>
      <c r="P20" s="228"/>
    </row>
    <row r="21" spans="1:16" x14ac:dyDescent="0.2">
      <c r="A21" s="50">
        <v>8</v>
      </c>
      <c r="B21" s="248"/>
      <c r="C21" s="98"/>
      <c r="D21" s="98"/>
      <c r="E21" s="98"/>
      <c r="F21" s="33"/>
      <c r="G21" s="90">
        <f t="shared" si="0"/>
        <v>0</v>
      </c>
      <c r="H21" s="92"/>
      <c r="I21" s="90">
        <f t="shared" si="1"/>
        <v>0</v>
      </c>
      <c r="J21" s="92"/>
      <c r="K21" s="90">
        <f t="shared" si="2"/>
        <v>0</v>
      </c>
      <c r="L21" s="92"/>
      <c r="M21" s="89">
        <f t="shared" si="3"/>
        <v>0</v>
      </c>
      <c r="N21" s="74"/>
      <c r="O21" s="228"/>
      <c r="P21" s="228"/>
    </row>
    <row r="22" spans="1:16" x14ac:dyDescent="0.2">
      <c r="A22" s="50">
        <v>9</v>
      </c>
      <c r="B22" s="248"/>
      <c r="C22" s="98"/>
      <c r="D22" s="98"/>
      <c r="E22" s="98"/>
      <c r="F22" s="33"/>
      <c r="G22" s="90">
        <f t="shared" si="0"/>
        <v>0</v>
      </c>
      <c r="H22" s="92"/>
      <c r="I22" s="90">
        <f t="shared" si="1"/>
        <v>0</v>
      </c>
      <c r="J22" s="92"/>
      <c r="K22" s="90">
        <f t="shared" si="2"/>
        <v>0</v>
      </c>
      <c r="L22" s="92"/>
      <c r="M22" s="89">
        <f t="shared" si="3"/>
        <v>0</v>
      </c>
      <c r="N22" s="74"/>
      <c r="O22" s="228"/>
      <c r="P22" s="228"/>
    </row>
    <row r="23" spans="1:16" hidden="1" x14ac:dyDescent="0.2">
      <c r="A23" s="50">
        <v>10</v>
      </c>
      <c r="B23" s="248"/>
      <c r="C23" s="98"/>
      <c r="D23" s="98"/>
      <c r="E23" s="98"/>
      <c r="F23" s="33"/>
      <c r="G23" s="90">
        <f t="shared" si="0"/>
        <v>0</v>
      </c>
      <c r="H23" s="92"/>
      <c r="I23" s="90">
        <f t="shared" si="1"/>
        <v>0</v>
      </c>
      <c r="J23" s="92"/>
      <c r="K23" s="90">
        <f t="shared" si="2"/>
        <v>0</v>
      </c>
      <c r="L23" s="92"/>
      <c r="M23" s="89">
        <f t="shared" si="3"/>
        <v>0</v>
      </c>
      <c r="N23" s="74"/>
      <c r="O23" s="228"/>
      <c r="P23" s="228"/>
    </row>
    <row r="24" spans="1:16" hidden="1" x14ac:dyDescent="0.2">
      <c r="A24" s="50">
        <v>11</v>
      </c>
      <c r="B24" s="248"/>
      <c r="C24" s="98"/>
      <c r="D24" s="98"/>
      <c r="E24" s="98"/>
      <c r="F24" s="33"/>
      <c r="G24" s="90">
        <f t="shared" si="0"/>
        <v>0</v>
      </c>
      <c r="H24" s="92"/>
      <c r="I24" s="90">
        <f t="shared" si="1"/>
        <v>0</v>
      </c>
      <c r="J24" s="92"/>
      <c r="K24" s="90">
        <f t="shared" si="2"/>
        <v>0</v>
      </c>
      <c r="L24" s="92"/>
      <c r="M24" s="89">
        <f t="shared" si="3"/>
        <v>0</v>
      </c>
      <c r="N24" s="74"/>
      <c r="O24" s="228"/>
      <c r="P24" s="228"/>
    </row>
    <row r="25" spans="1:16" hidden="1" x14ac:dyDescent="0.2">
      <c r="A25" s="50">
        <v>12</v>
      </c>
      <c r="B25" s="248"/>
      <c r="C25" s="98"/>
      <c r="D25" s="98"/>
      <c r="E25" s="98"/>
      <c r="F25" s="33"/>
      <c r="G25" s="90">
        <f t="shared" si="0"/>
        <v>0</v>
      </c>
      <c r="H25" s="92"/>
      <c r="I25" s="90">
        <f t="shared" si="1"/>
        <v>0</v>
      </c>
      <c r="J25" s="92"/>
      <c r="K25" s="90">
        <f t="shared" si="2"/>
        <v>0</v>
      </c>
      <c r="L25" s="92"/>
      <c r="M25" s="89">
        <f t="shared" si="3"/>
        <v>0</v>
      </c>
      <c r="N25" s="74"/>
      <c r="O25" s="228"/>
      <c r="P25" s="228"/>
    </row>
    <row r="26" spans="1:16" hidden="1" x14ac:dyDescent="0.2">
      <c r="A26" s="50">
        <v>13</v>
      </c>
      <c r="B26" s="248"/>
      <c r="C26" s="98"/>
      <c r="D26" s="98"/>
      <c r="E26" s="98"/>
      <c r="F26" s="33"/>
      <c r="G26" s="90">
        <f t="shared" si="0"/>
        <v>0</v>
      </c>
      <c r="H26" s="92"/>
      <c r="I26" s="90">
        <f t="shared" si="1"/>
        <v>0</v>
      </c>
      <c r="J26" s="92"/>
      <c r="K26" s="90">
        <f t="shared" si="2"/>
        <v>0</v>
      </c>
      <c r="L26" s="92"/>
      <c r="M26" s="89">
        <f t="shared" si="3"/>
        <v>0</v>
      </c>
      <c r="N26" s="74"/>
      <c r="O26" s="228"/>
      <c r="P26" s="228"/>
    </row>
    <row r="27" spans="1:16" hidden="1" x14ac:dyDescent="0.2">
      <c r="A27" s="50">
        <v>14</v>
      </c>
      <c r="B27" s="248"/>
      <c r="C27" s="98"/>
      <c r="D27" s="98"/>
      <c r="E27" s="98"/>
      <c r="F27" s="33"/>
      <c r="G27" s="90">
        <f t="shared" si="0"/>
        <v>0</v>
      </c>
      <c r="H27" s="92"/>
      <c r="I27" s="90">
        <f t="shared" si="1"/>
        <v>0</v>
      </c>
      <c r="J27" s="92"/>
      <c r="K27" s="90">
        <f t="shared" si="2"/>
        <v>0</v>
      </c>
      <c r="L27" s="92"/>
      <c r="M27" s="89">
        <f t="shared" si="3"/>
        <v>0</v>
      </c>
      <c r="N27" s="74"/>
      <c r="O27" s="228"/>
      <c r="P27" s="228"/>
    </row>
    <row r="28" spans="1:16" hidden="1" x14ac:dyDescent="0.2">
      <c r="A28" s="50">
        <v>15</v>
      </c>
      <c r="B28" s="248"/>
      <c r="C28" s="98"/>
      <c r="D28" s="98"/>
      <c r="E28" s="98"/>
      <c r="F28" s="33"/>
      <c r="G28" s="90">
        <f t="shared" si="0"/>
        <v>0</v>
      </c>
      <c r="H28" s="92"/>
      <c r="I28" s="90">
        <f t="shared" si="1"/>
        <v>0</v>
      </c>
      <c r="J28" s="92"/>
      <c r="K28" s="90">
        <f t="shared" si="2"/>
        <v>0</v>
      </c>
      <c r="L28" s="92"/>
      <c r="M28" s="89">
        <f t="shared" si="3"/>
        <v>0</v>
      </c>
      <c r="N28" s="74"/>
      <c r="O28" s="228"/>
      <c r="P28" s="228"/>
    </row>
    <row r="29" spans="1:16" hidden="1" x14ac:dyDescent="0.2">
      <c r="A29" s="50">
        <v>16</v>
      </c>
      <c r="B29" s="248"/>
      <c r="C29" s="98"/>
      <c r="D29" s="98"/>
      <c r="E29" s="98"/>
      <c r="F29" s="33"/>
      <c r="G29" s="90">
        <f t="shared" si="0"/>
        <v>0</v>
      </c>
      <c r="H29" s="92"/>
      <c r="I29" s="90">
        <f t="shared" si="1"/>
        <v>0</v>
      </c>
      <c r="J29" s="92"/>
      <c r="K29" s="90">
        <f t="shared" si="2"/>
        <v>0</v>
      </c>
      <c r="L29" s="92"/>
      <c r="M29" s="89">
        <f t="shared" si="3"/>
        <v>0</v>
      </c>
      <c r="N29" s="74"/>
      <c r="O29" s="228"/>
      <c r="P29" s="228"/>
    </row>
    <row r="30" spans="1:16" hidden="1" x14ac:dyDescent="0.2">
      <c r="A30" s="50">
        <v>17</v>
      </c>
      <c r="B30" s="248"/>
      <c r="C30" s="98"/>
      <c r="D30" s="98"/>
      <c r="E30" s="98"/>
      <c r="F30" s="33"/>
      <c r="G30" s="90">
        <f t="shared" si="0"/>
        <v>0</v>
      </c>
      <c r="H30" s="92"/>
      <c r="I30" s="90">
        <f t="shared" si="1"/>
        <v>0</v>
      </c>
      <c r="J30" s="92"/>
      <c r="K30" s="90">
        <f t="shared" si="2"/>
        <v>0</v>
      </c>
      <c r="L30" s="92"/>
      <c r="M30" s="89">
        <f t="shared" ref="M30:M37" si="4">SUM(G30:L30)</f>
        <v>0</v>
      </c>
      <c r="N30" s="74"/>
      <c r="O30" s="228"/>
      <c r="P30" s="228"/>
    </row>
    <row r="31" spans="1:16" hidden="1" x14ac:dyDescent="0.2">
      <c r="A31" s="50">
        <v>18</v>
      </c>
      <c r="B31" s="248"/>
      <c r="C31" s="98"/>
      <c r="D31" s="98"/>
      <c r="E31" s="98"/>
      <c r="F31" s="33"/>
      <c r="G31" s="90">
        <f t="shared" si="0"/>
        <v>0</v>
      </c>
      <c r="H31" s="92"/>
      <c r="I31" s="90">
        <f t="shared" si="1"/>
        <v>0</v>
      </c>
      <c r="J31" s="92"/>
      <c r="K31" s="90">
        <f t="shared" si="2"/>
        <v>0</v>
      </c>
      <c r="L31" s="92"/>
      <c r="M31" s="89">
        <f t="shared" si="4"/>
        <v>0</v>
      </c>
      <c r="N31" s="74"/>
      <c r="O31" s="228"/>
      <c r="P31" s="228"/>
    </row>
    <row r="32" spans="1:16" hidden="1" x14ac:dyDescent="0.2">
      <c r="A32" s="50">
        <v>19</v>
      </c>
      <c r="B32" s="248"/>
      <c r="C32" s="98"/>
      <c r="D32" s="98"/>
      <c r="E32" s="98"/>
      <c r="F32" s="33"/>
      <c r="G32" s="90">
        <f t="shared" si="0"/>
        <v>0</v>
      </c>
      <c r="H32" s="92"/>
      <c r="I32" s="90">
        <f t="shared" si="1"/>
        <v>0</v>
      </c>
      <c r="J32" s="92"/>
      <c r="K32" s="90">
        <f t="shared" si="2"/>
        <v>0</v>
      </c>
      <c r="L32" s="92"/>
      <c r="M32" s="89">
        <f t="shared" si="4"/>
        <v>0</v>
      </c>
      <c r="N32" s="74"/>
      <c r="O32" s="228"/>
      <c r="P32" s="228"/>
    </row>
    <row r="33" spans="1:16" hidden="1" x14ac:dyDescent="0.2">
      <c r="A33" s="50">
        <v>20</v>
      </c>
      <c r="B33" s="248"/>
      <c r="C33" s="98"/>
      <c r="D33" s="98"/>
      <c r="E33" s="98"/>
      <c r="F33" s="33"/>
      <c r="G33" s="90">
        <f t="shared" si="0"/>
        <v>0</v>
      </c>
      <c r="H33" s="92"/>
      <c r="I33" s="90">
        <f t="shared" si="1"/>
        <v>0</v>
      </c>
      <c r="J33" s="92"/>
      <c r="K33" s="90">
        <f t="shared" si="2"/>
        <v>0</v>
      </c>
      <c r="L33" s="92"/>
      <c r="M33" s="89">
        <f t="shared" si="4"/>
        <v>0</v>
      </c>
      <c r="N33" s="74"/>
      <c r="O33" s="228"/>
      <c r="P33" s="228"/>
    </row>
    <row r="34" spans="1:16" hidden="1" x14ac:dyDescent="0.2">
      <c r="A34" s="50">
        <v>21</v>
      </c>
      <c r="B34" s="248"/>
      <c r="C34" s="98"/>
      <c r="D34" s="98"/>
      <c r="E34" s="98"/>
      <c r="F34" s="33"/>
      <c r="G34" s="90">
        <f t="shared" si="0"/>
        <v>0</v>
      </c>
      <c r="H34" s="92"/>
      <c r="I34" s="90">
        <f t="shared" si="1"/>
        <v>0</v>
      </c>
      <c r="J34" s="92"/>
      <c r="K34" s="90">
        <f t="shared" si="2"/>
        <v>0</v>
      </c>
      <c r="L34" s="92"/>
      <c r="M34" s="89">
        <f t="shared" si="4"/>
        <v>0</v>
      </c>
      <c r="N34" s="74"/>
      <c r="O34" s="228"/>
      <c r="P34" s="228"/>
    </row>
    <row r="35" spans="1:16" hidden="1" x14ac:dyDescent="0.2">
      <c r="A35" s="50">
        <v>22</v>
      </c>
      <c r="B35" s="248"/>
      <c r="C35" s="98"/>
      <c r="D35" s="98"/>
      <c r="E35" s="98"/>
      <c r="F35" s="33"/>
      <c r="G35" s="90">
        <f t="shared" si="0"/>
        <v>0</v>
      </c>
      <c r="H35" s="92"/>
      <c r="I35" s="90">
        <f t="shared" si="1"/>
        <v>0</v>
      </c>
      <c r="J35" s="92"/>
      <c r="K35" s="90">
        <f t="shared" si="2"/>
        <v>0</v>
      </c>
      <c r="L35" s="92"/>
      <c r="M35" s="89">
        <f t="shared" si="4"/>
        <v>0</v>
      </c>
      <c r="N35" s="74"/>
      <c r="O35" s="228"/>
      <c r="P35" s="228"/>
    </row>
    <row r="36" spans="1:16" hidden="1" x14ac:dyDescent="0.2">
      <c r="A36" s="50">
        <v>23</v>
      </c>
      <c r="B36" s="248"/>
      <c r="C36" s="98"/>
      <c r="D36" s="98"/>
      <c r="E36" s="98"/>
      <c r="F36" s="33"/>
      <c r="G36" s="90">
        <f t="shared" si="0"/>
        <v>0</v>
      </c>
      <c r="H36" s="92"/>
      <c r="I36" s="90">
        <f t="shared" si="1"/>
        <v>0</v>
      </c>
      <c r="J36" s="92"/>
      <c r="K36" s="90">
        <f t="shared" si="2"/>
        <v>0</v>
      </c>
      <c r="L36" s="92"/>
      <c r="M36" s="89">
        <f t="shared" si="4"/>
        <v>0</v>
      </c>
      <c r="N36" s="74"/>
      <c r="O36" s="228"/>
      <c r="P36" s="228"/>
    </row>
    <row r="37" spans="1:16" hidden="1" x14ac:dyDescent="0.2">
      <c r="A37" s="50">
        <v>24</v>
      </c>
      <c r="B37" s="248"/>
      <c r="C37" s="98"/>
      <c r="D37" s="98"/>
      <c r="E37" s="98"/>
      <c r="F37" s="33"/>
      <c r="G37" s="90">
        <f t="shared" si="0"/>
        <v>0</v>
      </c>
      <c r="H37" s="92"/>
      <c r="I37" s="90">
        <f t="shared" si="1"/>
        <v>0</v>
      </c>
      <c r="J37" s="92"/>
      <c r="K37" s="90">
        <f t="shared" si="2"/>
        <v>0</v>
      </c>
      <c r="L37" s="92"/>
      <c r="M37" s="89">
        <f t="shared" si="4"/>
        <v>0</v>
      </c>
      <c r="N37" s="74"/>
      <c r="O37" s="228"/>
      <c r="P37" s="228"/>
    </row>
    <row r="38" spans="1:16" hidden="1" x14ac:dyDescent="0.2">
      <c r="A38" s="50">
        <v>25</v>
      </c>
      <c r="B38" s="248"/>
      <c r="C38" s="98"/>
      <c r="D38" s="98"/>
      <c r="E38" s="98"/>
      <c r="F38" s="33"/>
      <c r="G38" s="90">
        <f>ROUND(($C38*$D38*$E38)*$G$13,0)</f>
        <v>0</v>
      </c>
      <c r="H38" s="47"/>
      <c r="I38" s="90">
        <f>ROUND(($C38*$D38*$E38)*$I$13,0)</f>
        <v>0</v>
      </c>
      <c r="J38" s="47"/>
      <c r="K38" s="90">
        <f>ROUND(($C38*$D38*$E38)*$K$13,0)</f>
        <v>0</v>
      </c>
      <c r="L38" s="47"/>
      <c r="M38" s="89">
        <f>SUM(G38:L38)</f>
        <v>0</v>
      </c>
      <c r="N38" s="74"/>
      <c r="O38" s="228"/>
      <c r="P38" s="228"/>
    </row>
    <row r="39" spans="1:16" x14ac:dyDescent="0.2">
      <c r="A39" s="77" t="s">
        <v>50</v>
      </c>
      <c r="B39" s="12"/>
      <c r="C39" s="30"/>
      <c r="D39" s="30"/>
      <c r="E39" s="30"/>
      <c r="F39" s="30"/>
      <c r="G39" s="31">
        <f t="shared" ref="G39:M39" si="5">SUM(G14:G38)</f>
        <v>0</v>
      </c>
      <c r="H39" s="31">
        <f t="shared" si="5"/>
        <v>0</v>
      </c>
      <c r="I39" s="31">
        <f t="shared" si="5"/>
        <v>0</v>
      </c>
      <c r="J39" s="31">
        <f t="shared" si="5"/>
        <v>0</v>
      </c>
      <c r="K39" s="31">
        <f t="shared" si="5"/>
        <v>0</v>
      </c>
      <c r="L39" s="31">
        <f t="shared" si="5"/>
        <v>0</v>
      </c>
      <c r="M39" s="135">
        <f t="shared" si="5"/>
        <v>0</v>
      </c>
    </row>
    <row r="40" spans="1:16" x14ac:dyDescent="0.2">
      <c r="A40" s="57"/>
      <c r="B40" s="11"/>
      <c r="C40" s="38"/>
      <c r="D40" s="38"/>
      <c r="E40" s="38"/>
      <c r="F40" s="38"/>
      <c r="G40" s="44"/>
      <c r="H40" s="44"/>
      <c r="I40" s="44"/>
      <c r="J40" s="44"/>
      <c r="K40" s="44"/>
      <c r="L40" s="44"/>
      <c r="M40" s="70"/>
      <c r="P40" s="74"/>
    </row>
    <row r="41" spans="1:16" ht="23.25" x14ac:dyDescent="0.25">
      <c r="A41" s="48" t="s">
        <v>87</v>
      </c>
      <c r="B41" s="8"/>
      <c r="C41" s="37"/>
      <c r="D41" s="37"/>
      <c r="E41" s="35"/>
      <c r="F41" s="36"/>
      <c r="G41" s="250" t="str">
        <f>+$G$11</f>
        <v>Current / Original</v>
      </c>
      <c r="H41" s="153" t="str">
        <f>+G42</f>
        <v xml:space="preserve"> ONE STOP OPERATOR</v>
      </c>
      <c r="I41" s="251" t="str">
        <f>+$I$11</f>
        <v>Current / Original</v>
      </c>
      <c r="J41" s="153" t="str">
        <f>+I42</f>
        <v xml:space="preserve">   </v>
      </c>
      <c r="K41" s="252" t="str">
        <f>+$K$11</f>
        <v>Current / Original</v>
      </c>
      <c r="L41" s="153" t="str">
        <f>+K42</f>
        <v xml:space="preserve">  </v>
      </c>
      <c r="M41" s="49"/>
    </row>
    <row r="42" spans="1:16" ht="22.5" x14ac:dyDescent="0.2">
      <c r="A42" s="50"/>
      <c r="B42" s="72"/>
      <c r="C42" s="33" t="s">
        <v>15</v>
      </c>
      <c r="D42" s="33" t="s">
        <v>14</v>
      </c>
      <c r="E42" s="71"/>
      <c r="F42" s="71"/>
      <c r="G42" s="164" t="str">
        <f>+$G$12</f>
        <v xml:space="preserve"> ONE STOP OPERATOR</v>
      </c>
      <c r="H42" s="154" t="s">
        <v>45</v>
      </c>
      <c r="I42" s="155" t="str">
        <f>+$I$12</f>
        <v xml:space="preserve">   </v>
      </c>
      <c r="J42" s="154" t="s">
        <v>45</v>
      </c>
      <c r="K42" s="152" t="str">
        <f>+$K$12</f>
        <v xml:space="preserve">  </v>
      </c>
      <c r="L42" s="154" t="s">
        <v>45</v>
      </c>
      <c r="M42" s="51" t="s">
        <v>35</v>
      </c>
    </row>
    <row r="43" spans="1:16" x14ac:dyDescent="0.2">
      <c r="A43" s="99" t="s">
        <v>57</v>
      </c>
      <c r="B43" s="85"/>
      <c r="C43" s="32"/>
      <c r="D43" s="32"/>
      <c r="E43" s="32"/>
      <c r="F43" s="33"/>
      <c r="G43" s="93"/>
      <c r="H43" s="86"/>
      <c r="I43" s="93"/>
      <c r="J43" s="86"/>
      <c r="K43" s="93"/>
      <c r="L43" s="87"/>
      <c r="M43" s="51"/>
    </row>
    <row r="44" spans="1:16" x14ac:dyDescent="0.2">
      <c r="A44" s="50">
        <v>1</v>
      </c>
      <c r="B44" s="186"/>
      <c r="C44" s="96"/>
      <c r="D44" s="171"/>
      <c r="E44" s="32"/>
      <c r="F44" s="33"/>
      <c r="G44" s="31">
        <f t="shared" ref="G44:G49" si="6">ROUND($C44*$D44*G$43,0)</f>
        <v>0</v>
      </c>
      <c r="H44" s="33"/>
      <c r="I44" s="31">
        <f t="shared" ref="I44:I49" si="7">ROUND($C44*$D44*I$43,0)</f>
        <v>0</v>
      </c>
      <c r="J44" s="33"/>
      <c r="K44" s="31">
        <f t="shared" ref="K44:K49" si="8">ROUND($C44*$D44*K$43,0)</f>
        <v>0</v>
      </c>
      <c r="L44" s="170"/>
      <c r="M44" s="53">
        <f t="shared" ref="M44:M49" si="9">SUM(G44:L44)</f>
        <v>0</v>
      </c>
    </row>
    <row r="45" spans="1:16" x14ac:dyDescent="0.2">
      <c r="A45" s="50">
        <v>2</v>
      </c>
      <c r="B45" s="187"/>
      <c r="C45" s="96"/>
      <c r="D45" s="171"/>
      <c r="E45" s="32"/>
      <c r="F45" s="33"/>
      <c r="G45" s="31">
        <f t="shared" si="6"/>
        <v>0</v>
      </c>
      <c r="H45" s="33"/>
      <c r="I45" s="31">
        <f t="shared" si="7"/>
        <v>0</v>
      </c>
      <c r="J45" s="33"/>
      <c r="K45" s="31">
        <f t="shared" si="8"/>
        <v>0</v>
      </c>
      <c r="L45" s="170"/>
      <c r="M45" s="53">
        <f t="shared" si="9"/>
        <v>0</v>
      </c>
    </row>
    <row r="46" spans="1:16" x14ac:dyDescent="0.2">
      <c r="A46" s="50">
        <v>3</v>
      </c>
      <c r="B46" s="187"/>
      <c r="C46" s="96"/>
      <c r="D46" s="171"/>
      <c r="E46" s="32"/>
      <c r="F46" s="33"/>
      <c r="G46" s="31">
        <f t="shared" si="6"/>
        <v>0</v>
      </c>
      <c r="H46" s="33"/>
      <c r="I46" s="31">
        <f t="shared" si="7"/>
        <v>0</v>
      </c>
      <c r="J46" s="33"/>
      <c r="K46" s="31">
        <f t="shared" si="8"/>
        <v>0</v>
      </c>
      <c r="L46" s="170"/>
      <c r="M46" s="53">
        <f t="shared" si="9"/>
        <v>0</v>
      </c>
    </row>
    <row r="47" spans="1:16" x14ac:dyDescent="0.2">
      <c r="A47" s="50">
        <v>4</v>
      </c>
      <c r="B47" s="187"/>
      <c r="C47" s="96"/>
      <c r="D47" s="171"/>
      <c r="E47" s="32"/>
      <c r="F47" s="33"/>
      <c r="G47" s="31">
        <f t="shared" si="6"/>
        <v>0</v>
      </c>
      <c r="H47" s="33"/>
      <c r="I47" s="31">
        <f t="shared" si="7"/>
        <v>0</v>
      </c>
      <c r="J47" s="33"/>
      <c r="K47" s="31">
        <f t="shared" si="8"/>
        <v>0</v>
      </c>
      <c r="L47" s="170"/>
      <c r="M47" s="53">
        <f t="shared" si="9"/>
        <v>0</v>
      </c>
    </row>
    <row r="48" spans="1:16" x14ac:dyDescent="0.2">
      <c r="A48" s="50">
        <v>5</v>
      </c>
      <c r="B48" s="187"/>
      <c r="C48" s="96"/>
      <c r="D48" s="171"/>
      <c r="E48" s="32"/>
      <c r="F48" s="33"/>
      <c r="G48" s="31">
        <f t="shared" si="6"/>
        <v>0</v>
      </c>
      <c r="H48" s="33"/>
      <c r="I48" s="31">
        <f t="shared" si="7"/>
        <v>0</v>
      </c>
      <c r="J48" s="33"/>
      <c r="K48" s="31">
        <f t="shared" si="8"/>
        <v>0</v>
      </c>
      <c r="L48" s="170"/>
      <c r="M48" s="53">
        <f t="shared" si="9"/>
        <v>0</v>
      </c>
    </row>
    <row r="49" spans="1:13" ht="14.25" customHeight="1" x14ac:dyDescent="0.2">
      <c r="A49" s="50">
        <v>6</v>
      </c>
      <c r="B49" s="12"/>
      <c r="C49" s="96"/>
      <c r="D49" s="171"/>
      <c r="E49" s="30"/>
      <c r="F49" s="30"/>
      <c r="G49" s="31">
        <f t="shared" si="6"/>
        <v>0</v>
      </c>
      <c r="H49" s="31"/>
      <c r="I49" s="31">
        <f t="shared" si="7"/>
        <v>0</v>
      </c>
      <c r="J49" s="31"/>
      <c r="K49" s="31">
        <f t="shared" si="8"/>
        <v>0</v>
      </c>
      <c r="L49" s="47"/>
      <c r="M49" s="53">
        <f t="shared" si="9"/>
        <v>0</v>
      </c>
    </row>
    <row r="50" spans="1:13" x14ac:dyDescent="0.2">
      <c r="A50" s="77" t="s">
        <v>50</v>
      </c>
      <c r="B50" s="12"/>
      <c r="C50" s="31">
        <f>SUM(C44:C49)</f>
        <v>0</v>
      </c>
      <c r="D50" s="30"/>
      <c r="E50" s="30"/>
      <c r="F50" s="30"/>
      <c r="G50" s="31">
        <f t="shared" ref="G50:M50" si="10">SUM(G44:G49)</f>
        <v>0</v>
      </c>
      <c r="H50" s="31">
        <f t="shared" si="10"/>
        <v>0</v>
      </c>
      <c r="I50" s="31">
        <f t="shared" si="10"/>
        <v>0</v>
      </c>
      <c r="J50" s="31">
        <f t="shared" si="10"/>
        <v>0</v>
      </c>
      <c r="K50" s="31">
        <f t="shared" si="10"/>
        <v>0</v>
      </c>
      <c r="L50" s="31">
        <f t="shared" si="10"/>
        <v>0</v>
      </c>
      <c r="M50" s="135">
        <f t="shared" si="10"/>
        <v>0</v>
      </c>
    </row>
    <row r="51" spans="1:13" x14ac:dyDescent="0.2">
      <c r="A51" s="57"/>
      <c r="B51" s="11"/>
      <c r="C51" s="38"/>
      <c r="D51" s="38"/>
      <c r="E51" s="38"/>
      <c r="F51" s="38"/>
      <c r="G51" s="44"/>
      <c r="H51" s="44"/>
      <c r="I51" s="44"/>
      <c r="J51" s="44"/>
      <c r="K51" s="44"/>
      <c r="L51" s="44"/>
      <c r="M51" s="73"/>
    </row>
    <row r="52" spans="1:13" ht="22.5" x14ac:dyDescent="0.2">
      <c r="A52" s="48" t="s">
        <v>88</v>
      </c>
      <c r="B52" s="9"/>
      <c r="C52" s="35" t="s">
        <v>23</v>
      </c>
      <c r="D52" s="35" t="s">
        <v>24</v>
      </c>
      <c r="E52" s="35" t="s">
        <v>28</v>
      </c>
      <c r="F52" s="36"/>
      <c r="G52" s="250" t="str">
        <f>+$G$11</f>
        <v>Current / Original</v>
      </c>
      <c r="H52" s="153" t="str">
        <f>+G53</f>
        <v xml:space="preserve"> ONE STOP OPERATOR</v>
      </c>
      <c r="I52" s="251" t="str">
        <f>+$I$11</f>
        <v>Current / Original</v>
      </c>
      <c r="J52" s="153" t="str">
        <f>+I53</f>
        <v xml:space="preserve">   </v>
      </c>
      <c r="K52" s="252" t="str">
        <f>+$K$11</f>
        <v>Current / Original</v>
      </c>
      <c r="L52" s="153" t="str">
        <f>+K53</f>
        <v xml:space="preserve">  </v>
      </c>
      <c r="M52" s="49"/>
    </row>
    <row r="53" spans="1:13" ht="22.5" x14ac:dyDescent="0.2">
      <c r="A53" s="56"/>
      <c r="B53" s="10"/>
      <c r="C53" s="32" t="s">
        <v>27</v>
      </c>
      <c r="D53" s="32" t="s">
        <v>25</v>
      </c>
      <c r="E53" s="32" t="s">
        <v>13</v>
      </c>
      <c r="F53" s="33"/>
      <c r="G53" s="164" t="str">
        <f>+$G$12</f>
        <v xml:space="preserve"> ONE STOP OPERATOR</v>
      </c>
      <c r="H53" s="154" t="s">
        <v>45</v>
      </c>
      <c r="I53" s="155" t="str">
        <f>+$I$12</f>
        <v xml:space="preserve">   </v>
      </c>
      <c r="J53" s="154" t="s">
        <v>45</v>
      </c>
      <c r="K53" s="152" t="str">
        <f>+$K$12</f>
        <v xml:space="preserve">  </v>
      </c>
      <c r="L53" s="154" t="s">
        <v>45</v>
      </c>
      <c r="M53" s="51" t="s">
        <v>35</v>
      </c>
    </row>
    <row r="54" spans="1:13" x14ac:dyDescent="0.2">
      <c r="A54" s="99" t="s">
        <v>57</v>
      </c>
      <c r="B54" s="85"/>
      <c r="C54" s="32"/>
      <c r="D54" s="32"/>
      <c r="E54" s="32"/>
      <c r="F54" s="33"/>
      <c r="G54" s="93">
        <v>1</v>
      </c>
      <c r="H54" s="86"/>
      <c r="I54" s="93"/>
      <c r="J54" s="86"/>
      <c r="K54" s="93"/>
      <c r="L54" s="87"/>
      <c r="M54" s="51"/>
    </row>
    <row r="55" spans="1:13" x14ac:dyDescent="0.2">
      <c r="A55" s="52">
        <v>1</v>
      </c>
      <c r="B55" s="13" t="s">
        <v>105</v>
      </c>
      <c r="C55" s="95"/>
      <c r="D55" s="96"/>
      <c r="E55" s="96"/>
      <c r="F55" s="30"/>
      <c r="G55" s="31">
        <f t="shared" ref="G55:G63" si="11">ROUND(($C55*$D55*$E55)*$G$54,0)</f>
        <v>0</v>
      </c>
      <c r="H55" s="31"/>
      <c r="I55" s="31">
        <f t="shared" ref="I55:I63" si="12">ROUND(($C55*$D55*E55)*I$54,0)</f>
        <v>0</v>
      </c>
      <c r="J55" s="31"/>
      <c r="K55" s="31">
        <f t="shared" ref="K55:K63" si="13">ROUND(($C55*$D55*E55)*$K$54,0)</f>
        <v>0</v>
      </c>
      <c r="L55" s="31"/>
      <c r="M55" s="136">
        <f>SUM(G55:L55)</f>
        <v>0</v>
      </c>
    </row>
    <row r="56" spans="1:13" x14ac:dyDescent="0.2">
      <c r="A56" s="52">
        <v>2</v>
      </c>
      <c r="B56" s="13" t="s">
        <v>105</v>
      </c>
      <c r="C56" s="95"/>
      <c r="D56" s="96"/>
      <c r="E56" s="96"/>
      <c r="F56" s="30"/>
      <c r="G56" s="31">
        <f t="shared" si="11"/>
        <v>0</v>
      </c>
      <c r="H56" s="31"/>
      <c r="I56" s="31">
        <f t="shared" si="12"/>
        <v>0</v>
      </c>
      <c r="J56" s="31"/>
      <c r="K56" s="31">
        <f t="shared" si="13"/>
        <v>0</v>
      </c>
      <c r="L56" s="31"/>
      <c r="M56" s="136">
        <f>SUM(G56:L56)</f>
        <v>0</v>
      </c>
    </row>
    <row r="57" spans="1:13" x14ac:dyDescent="0.2">
      <c r="A57" s="52">
        <v>3</v>
      </c>
      <c r="B57" s="13" t="s">
        <v>80</v>
      </c>
      <c r="C57" s="95"/>
      <c r="D57" s="96"/>
      <c r="E57" s="96"/>
      <c r="F57" s="30"/>
      <c r="G57" s="31">
        <f t="shared" si="11"/>
        <v>0</v>
      </c>
      <c r="H57" s="31"/>
      <c r="I57" s="31">
        <f t="shared" si="12"/>
        <v>0</v>
      </c>
      <c r="J57" s="31"/>
      <c r="K57" s="31">
        <f t="shared" si="13"/>
        <v>0</v>
      </c>
      <c r="L57" s="31"/>
      <c r="M57" s="136">
        <f>SUM(G57:L57)</f>
        <v>0</v>
      </c>
    </row>
    <row r="58" spans="1:13" x14ac:dyDescent="0.2">
      <c r="A58" s="52">
        <v>4</v>
      </c>
      <c r="B58" s="13" t="s">
        <v>81</v>
      </c>
      <c r="C58" s="95"/>
      <c r="D58" s="96"/>
      <c r="E58" s="96"/>
      <c r="F58" s="30"/>
      <c r="G58" s="31">
        <f t="shared" si="11"/>
        <v>0</v>
      </c>
      <c r="H58" s="31"/>
      <c r="I58" s="31">
        <f t="shared" si="12"/>
        <v>0</v>
      </c>
      <c r="J58" s="31"/>
      <c r="K58" s="31">
        <f t="shared" si="13"/>
        <v>0</v>
      </c>
      <c r="L58" s="31"/>
      <c r="M58" s="136">
        <f t="shared" ref="M58:M63" si="14">SUM(G58:L58)</f>
        <v>0</v>
      </c>
    </row>
    <row r="59" spans="1:13" x14ac:dyDescent="0.2">
      <c r="A59" s="52">
        <v>5</v>
      </c>
      <c r="B59" s="172" t="s">
        <v>82</v>
      </c>
      <c r="C59" s="95"/>
      <c r="D59" s="96"/>
      <c r="E59" s="96"/>
      <c r="F59" s="30"/>
      <c r="G59" s="31">
        <f t="shared" si="11"/>
        <v>0</v>
      </c>
      <c r="H59" s="31"/>
      <c r="I59" s="31">
        <f t="shared" si="12"/>
        <v>0</v>
      </c>
      <c r="J59" s="31"/>
      <c r="K59" s="31">
        <f t="shared" si="13"/>
        <v>0</v>
      </c>
      <c r="L59" s="31"/>
      <c r="M59" s="136">
        <f t="shared" si="14"/>
        <v>0</v>
      </c>
    </row>
    <row r="60" spans="1:13" x14ac:dyDescent="0.2">
      <c r="A60" s="52">
        <v>6</v>
      </c>
      <c r="B60" s="175" t="s">
        <v>85</v>
      </c>
      <c r="C60" s="95"/>
      <c r="D60" s="96"/>
      <c r="E60" s="96"/>
      <c r="F60" s="30"/>
      <c r="G60" s="31">
        <f t="shared" si="11"/>
        <v>0</v>
      </c>
      <c r="H60" s="31"/>
      <c r="I60" s="31">
        <f t="shared" si="12"/>
        <v>0</v>
      </c>
      <c r="J60" s="31"/>
      <c r="K60" s="31">
        <f t="shared" si="13"/>
        <v>0</v>
      </c>
      <c r="L60" s="31"/>
      <c r="M60" s="136">
        <f t="shared" si="14"/>
        <v>0</v>
      </c>
    </row>
    <row r="61" spans="1:13" x14ac:dyDescent="0.2">
      <c r="A61" s="52">
        <v>7</v>
      </c>
      <c r="B61" s="12" t="s">
        <v>84</v>
      </c>
      <c r="C61" s="95"/>
      <c r="D61" s="96"/>
      <c r="E61" s="96"/>
      <c r="F61" s="30"/>
      <c r="G61" s="31">
        <f t="shared" si="11"/>
        <v>0</v>
      </c>
      <c r="H61" s="31"/>
      <c r="I61" s="31">
        <f t="shared" si="12"/>
        <v>0</v>
      </c>
      <c r="J61" s="31"/>
      <c r="K61" s="31">
        <f t="shared" si="13"/>
        <v>0</v>
      </c>
      <c r="L61" s="31"/>
      <c r="M61" s="136">
        <f t="shared" si="14"/>
        <v>0</v>
      </c>
    </row>
    <row r="62" spans="1:13" x14ac:dyDescent="0.2">
      <c r="A62" s="52">
        <v>8</v>
      </c>
      <c r="B62" s="253" t="s">
        <v>109</v>
      </c>
      <c r="C62" s="95"/>
      <c r="D62" s="96"/>
      <c r="E62" s="96"/>
      <c r="F62" s="30"/>
      <c r="G62" s="31">
        <f t="shared" si="11"/>
        <v>0</v>
      </c>
      <c r="H62" s="31"/>
      <c r="I62" s="31">
        <f t="shared" si="12"/>
        <v>0</v>
      </c>
      <c r="J62" s="31"/>
      <c r="K62" s="31">
        <f t="shared" si="13"/>
        <v>0</v>
      </c>
      <c r="L62" s="31"/>
      <c r="M62" s="136">
        <f t="shared" si="14"/>
        <v>0</v>
      </c>
    </row>
    <row r="63" spans="1:13" x14ac:dyDescent="0.2">
      <c r="A63" s="52">
        <v>9</v>
      </c>
      <c r="B63" s="253" t="s">
        <v>120</v>
      </c>
      <c r="C63" s="95"/>
      <c r="D63" s="96"/>
      <c r="E63" s="96"/>
      <c r="F63" s="30"/>
      <c r="G63" s="31">
        <f t="shared" si="11"/>
        <v>0</v>
      </c>
      <c r="H63" s="31"/>
      <c r="I63" s="31">
        <f t="shared" si="12"/>
        <v>0</v>
      </c>
      <c r="J63" s="31"/>
      <c r="K63" s="31">
        <f t="shared" si="13"/>
        <v>0</v>
      </c>
      <c r="L63" s="31"/>
      <c r="M63" s="136">
        <f t="shared" si="14"/>
        <v>0</v>
      </c>
    </row>
    <row r="64" spans="1:13" x14ac:dyDescent="0.2">
      <c r="A64" s="77" t="s">
        <v>50</v>
      </c>
      <c r="B64" s="12"/>
      <c r="C64" s="30">
        <f>SUM(C55:C63)</f>
        <v>0</v>
      </c>
      <c r="D64" s="30"/>
      <c r="E64" s="30"/>
      <c r="F64" s="30"/>
      <c r="G64" s="31">
        <f t="shared" ref="G64:M64" si="15">SUM(G55:G63)</f>
        <v>0</v>
      </c>
      <c r="H64" s="31">
        <f t="shared" si="15"/>
        <v>0</v>
      </c>
      <c r="I64" s="31">
        <f t="shared" si="15"/>
        <v>0</v>
      </c>
      <c r="J64" s="31">
        <f t="shared" si="15"/>
        <v>0</v>
      </c>
      <c r="K64" s="31">
        <f t="shared" si="15"/>
        <v>0</v>
      </c>
      <c r="L64" s="31">
        <f t="shared" si="15"/>
        <v>0</v>
      </c>
      <c r="M64" s="91">
        <f t="shared" si="15"/>
        <v>0</v>
      </c>
    </row>
    <row r="65" spans="1:18" x14ac:dyDescent="0.2">
      <c r="A65" s="57"/>
      <c r="B65" s="11"/>
      <c r="C65" s="38"/>
      <c r="D65" s="38"/>
      <c r="E65" s="38"/>
      <c r="F65" s="38"/>
      <c r="G65" s="44"/>
      <c r="H65" s="44"/>
      <c r="I65" s="44"/>
      <c r="J65" s="44"/>
      <c r="K65" s="44"/>
      <c r="L65" s="44"/>
      <c r="M65" s="73"/>
    </row>
    <row r="66" spans="1:18" ht="22.5" hidden="1" x14ac:dyDescent="0.2">
      <c r="A66" s="48" t="s">
        <v>106</v>
      </c>
      <c r="B66" s="9"/>
      <c r="C66" s="35" t="s">
        <v>20</v>
      </c>
      <c r="D66" s="35" t="s">
        <v>26</v>
      </c>
      <c r="E66" s="36"/>
      <c r="F66" s="36"/>
      <c r="G66" s="250" t="str">
        <f>+$G$11</f>
        <v>Current / Original</v>
      </c>
      <c r="H66" s="153" t="str">
        <f>+G67</f>
        <v xml:space="preserve"> ONE STOP OPERATOR</v>
      </c>
      <c r="I66" s="251" t="str">
        <f>+$I$11</f>
        <v>Current / Original</v>
      </c>
      <c r="J66" s="153" t="str">
        <f>+I67</f>
        <v xml:space="preserve">   </v>
      </c>
      <c r="K66" s="252" t="str">
        <f>+$K$11</f>
        <v>Current / Original</v>
      </c>
      <c r="L66" s="153" t="str">
        <f>+K67</f>
        <v xml:space="preserve">  </v>
      </c>
      <c r="M66" s="49"/>
    </row>
    <row r="67" spans="1:18" ht="22.5" hidden="1" x14ac:dyDescent="0.2">
      <c r="A67" s="56"/>
      <c r="B67" s="10"/>
      <c r="C67" s="32" t="s">
        <v>21</v>
      </c>
      <c r="D67" s="32" t="s">
        <v>22</v>
      </c>
      <c r="E67" s="33"/>
      <c r="F67" s="33"/>
      <c r="G67" s="164" t="str">
        <f>+$G$12</f>
        <v xml:space="preserve"> ONE STOP OPERATOR</v>
      </c>
      <c r="H67" s="154" t="s">
        <v>45</v>
      </c>
      <c r="I67" s="155" t="str">
        <f>+$I$12</f>
        <v xml:space="preserve">   </v>
      </c>
      <c r="J67" s="154" t="s">
        <v>45</v>
      </c>
      <c r="K67" s="152" t="str">
        <f>+$K$12</f>
        <v xml:space="preserve">  </v>
      </c>
      <c r="L67" s="154" t="s">
        <v>45</v>
      </c>
      <c r="M67" s="51" t="s">
        <v>35</v>
      </c>
    </row>
    <row r="68" spans="1:18" hidden="1" x14ac:dyDescent="0.2">
      <c r="A68" s="99" t="s">
        <v>57</v>
      </c>
      <c r="B68" s="85"/>
      <c r="C68" s="32"/>
      <c r="D68" s="32"/>
      <c r="E68" s="32"/>
      <c r="F68" s="33"/>
      <c r="G68" s="93"/>
      <c r="H68" s="86"/>
      <c r="I68" s="93"/>
      <c r="J68" s="86"/>
      <c r="K68" s="93"/>
      <c r="L68" s="87"/>
      <c r="M68" s="51"/>
    </row>
    <row r="69" spans="1:18" hidden="1" x14ac:dyDescent="0.2">
      <c r="A69" s="52">
        <v>1</v>
      </c>
      <c r="B69" s="13"/>
      <c r="C69" s="95"/>
      <c r="D69" s="96"/>
      <c r="E69" s="30"/>
      <c r="F69" s="30"/>
      <c r="G69" s="31">
        <f>ROUND(($C69*$D69)*$G$68,0)</f>
        <v>0</v>
      </c>
      <c r="H69" s="31"/>
      <c r="I69" s="31">
        <f>ROUND(($C69*$D69)*I$68,0)</f>
        <v>0</v>
      </c>
      <c r="J69" s="31"/>
      <c r="K69" s="31">
        <f>ROUND(($C69*$D69)*$K$68,0)</f>
        <v>0</v>
      </c>
      <c r="L69" s="31"/>
      <c r="M69" s="136">
        <f>SUM(G69:L69)</f>
        <v>0</v>
      </c>
    </row>
    <row r="70" spans="1:18" hidden="1" x14ac:dyDescent="0.2">
      <c r="A70" s="52">
        <v>2</v>
      </c>
      <c r="B70" s="13"/>
      <c r="C70" s="95"/>
      <c r="D70" s="96"/>
      <c r="E70" s="30"/>
      <c r="F70" s="30"/>
      <c r="G70" s="133">
        <f>ROUND(($C70*$D70)*$G$68,0)</f>
        <v>0</v>
      </c>
      <c r="H70" s="31"/>
      <c r="I70" s="133">
        <f>ROUND(($C70*$D70)*I$68,0)</f>
        <v>0</v>
      </c>
      <c r="J70" s="31"/>
      <c r="K70" s="133">
        <f>ROUND(($C70*$D70)*$K$68,0)</f>
        <v>0</v>
      </c>
      <c r="L70" s="31"/>
      <c r="M70" s="136">
        <f>SUM(G70:L70)</f>
        <v>0</v>
      </c>
    </row>
    <row r="71" spans="1:18" hidden="1" x14ac:dyDescent="0.2">
      <c r="A71" s="52">
        <v>3</v>
      </c>
      <c r="B71" s="12"/>
      <c r="C71" s="95"/>
      <c r="D71" s="96"/>
      <c r="E71" s="30"/>
      <c r="F71" s="30"/>
      <c r="G71" s="133">
        <f>ROUND(($C71*$D71)*$G$68,0)</f>
        <v>0</v>
      </c>
      <c r="H71" s="31"/>
      <c r="I71" s="133">
        <f>ROUND(($C71*$D71)*I$68,0)</f>
        <v>0</v>
      </c>
      <c r="J71" s="31"/>
      <c r="K71" s="133">
        <f>ROUND(($C71*$D71)*$K$68,0)</f>
        <v>0</v>
      </c>
      <c r="L71" s="31"/>
      <c r="M71" s="131">
        <f>SUM(G71:L71)</f>
        <v>0</v>
      </c>
    </row>
    <row r="72" spans="1:18" hidden="1" x14ac:dyDescent="0.2">
      <c r="A72" s="52">
        <v>4</v>
      </c>
      <c r="B72" s="12"/>
      <c r="C72" s="95"/>
      <c r="D72" s="96"/>
      <c r="E72" s="30"/>
      <c r="F72" s="30"/>
      <c r="G72" s="133">
        <f>ROUND(($C72*$D72)*$G$68,0)</f>
        <v>0</v>
      </c>
      <c r="H72" s="31"/>
      <c r="I72" s="133">
        <f>ROUND(($C72*$D72)*I$68,0)</f>
        <v>0</v>
      </c>
      <c r="J72" s="31"/>
      <c r="K72" s="133">
        <f>ROUND(($C72*$D72)*$K$68,0)</f>
        <v>0</v>
      </c>
      <c r="L72" s="31"/>
      <c r="M72" s="53">
        <f>SUM(G72:L72)</f>
        <v>0</v>
      </c>
    </row>
    <row r="73" spans="1:18" hidden="1" x14ac:dyDescent="0.2">
      <c r="A73" s="77" t="s">
        <v>50</v>
      </c>
      <c r="B73" s="12"/>
      <c r="C73" s="30">
        <f>SUM(C69:C72)</f>
        <v>0</v>
      </c>
      <c r="D73" s="30"/>
      <c r="E73" s="30"/>
      <c r="F73" s="30"/>
      <c r="G73" s="31">
        <f t="shared" ref="G73:M73" si="16">SUM(G69:G72)</f>
        <v>0</v>
      </c>
      <c r="H73" s="31">
        <f t="shared" si="16"/>
        <v>0</v>
      </c>
      <c r="I73" s="31">
        <f t="shared" si="16"/>
        <v>0</v>
      </c>
      <c r="J73" s="31">
        <f t="shared" si="16"/>
        <v>0</v>
      </c>
      <c r="K73" s="31">
        <f t="shared" si="16"/>
        <v>0</v>
      </c>
      <c r="L73" s="31">
        <f t="shared" si="16"/>
        <v>0</v>
      </c>
      <c r="M73" s="91">
        <f t="shared" si="16"/>
        <v>0</v>
      </c>
    </row>
    <row r="74" spans="1:18" hidden="1" x14ac:dyDescent="0.2">
      <c r="A74" s="57"/>
      <c r="B74" s="11"/>
      <c r="C74" s="38"/>
      <c r="D74" s="38"/>
      <c r="E74" s="38"/>
      <c r="F74" s="38"/>
      <c r="G74" s="11"/>
      <c r="H74" s="11"/>
      <c r="I74" s="11"/>
      <c r="J74" s="11"/>
      <c r="K74" s="11"/>
      <c r="L74" s="11"/>
      <c r="M74" s="58"/>
    </row>
    <row r="75" spans="1:18" ht="22.5" hidden="1" x14ac:dyDescent="0.2">
      <c r="A75" s="48" t="s">
        <v>89</v>
      </c>
      <c r="B75" s="9"/>
      <c r="C75" s="35" t="s">
        <v>29</v>
      </c>
      <c r="D75" s="35" t="s">
        <v>31</v>
      </c>
      <c r="E75" s="35" t="s">
        <v>11</v>
      </c>
      <c r="F75" s="36" t="s">
        <v>18</v>
      </c>
      <c r="G75" s="250" t="str">
        <f>+$G$11</f>
        <v>Current / Original</v>
      </c>
      <c r="H75" s="153" t="str">
        <f>+G76</f>
        <v xml:space="preserve"> ONE STOP OPERATOR</v>
      </c>
      <c r="I75" s="251" t="str">
        <f>+$I$11</f>
        <v>Current / Original</v>
      </c>
      <c r="J75" s="153" t="str">
        <f>+I76</f>
        <v xml:space="preserve">   </v>
      </c>
      <c r="K75" s="252" t="str">
        <f>+$K$11</f>
        <v>Current / Original</v>
      </c>
      <c r="L75" s="153" t="str">
        <f>+K76</f>
        <v xml:space="preserve">  </v>
      </c>
      <c r="M75" s="49"/>
    </row>
    <row r="76" spans="1:18" ht="22.5" hidden="1" x14ac:dyDescent="0.2">
      <c r="A76" s="56"/>
      <c r="B76" s="10"/>
      <c r="C76" s="32" t="s">
        <v>30</v>
      </c>
      <c r="D76" s="32" t="s">
        <v>32</v>
      </c>
      <c r="E76" s="32" t="s">
        <v>12</v>
      </c>
      <c r="F76" s="33" t="s">
        <v>33</v>
      </c>
      <c r="G76" s="164" t="str">
        <f>+$G$12</f>
        <v xml:space="preserve"> ONE STOP OPERATOR</v>
      </c>
      <c r="H76" s="154" t="s">
        <v>45</v>
      </c>
      <c r="I76" s="155" t="str">
        <f>+$I$12</f>
        <v xml:space="preserve">   </v>
      </c>
      <c r="J76" s="154" t="s">
        <v>45</v>
      </c>
      <c r="K76" s="152" t="str">
        <f>+$K$12</f>
        <v xml:space="preserve">  </v>
      </c>
      <c r="L76" s="154" t="s">
        <v>45</v>
      </c>
      <c r="M76" s="51" t="s">
        <v>35</v>
      </c>
    </row>
    <row r="77" spans="1:18" hidden="1" x14ac:dyDescent="0.2">
      <c r="A77" s="99" t="s">
        <v>57</v>
      </c>
      <c r="B77" s="85"/>
      <c r="C77" s="32"/>
      <c r="D77" s="32"/>
      <c r="E77" s="32"/>
      <c r="F77" s="33"/>
      <c r="G77" s="93"/>
      <c r="H77" s="86"/>
      <c r="I77" s="93"/>
      <c r="J77" s="86"/>
      <c r="K77" s="93"/>
      <c r="L77" s="87"/>
      <c r="M77" s="51"/>
    </row>
    <row r="78" spans="1:18" ht="15.75" hidden="1" x14ac:dyDescent="0.25">
      <c r="A78" s="52">
        <v>1</v>
      </c>
      <c r="B78" s="12"/>
      <c r="C78" s="96"/>
      <c r="D78" s="96"/>
      <c r="E78" s="96"/>
      <c r="F78" s="95"/>
      <c r="G78" s="31">
        <f>ROUND(($C78*$D78*$E78*$F78)*$G$77,0)</f>
        <v>0</v>
      </c>
      <c r="H78" s="31"/>
      <c r="I78" s="31">
        <f>ROUND(($C78*$D78*$E78*$F78)*$I$77,0)</f>
        <v>0</v>
      </c>
      <c r="J78" s="31"/>
      <c r="K78" s="31">
        <f>ROUND(($C78*$D78*$E78*$F78)*$K$77,0)</f>
        <v>0</v>
      </c>
      <c r="L78" s="31"/>
      <c r="M78" s="53">
        <f>SUM(G78:L78)</f>
        <v>0</v>
      </c>
      <c r="R78" s="15" t="s">
        <v>34</v>
      </c>
    </row>
    <row r="79" spans="1:18" hidden="1" x14ac:dyDescent="0.2">
      <c r="A79" s="52">
        <v>2</v>
      </c>
      <c r="B79" s="12"/>
      <c r="C79" s="96"/>
      <c r="D79" s="96"/>
      <c r="E79" s="96"/>
      <c r="F79" s="95"/>
      <c r="G79" s="133">
        <f>ROUND(($C79*$D79*$E79*$F79)*$G$77,0)</f>
        <v>0</v>
      </c>
      <c r="H79" s="31"/>
      <c r="I79" s="133">
        <f>ROUND(($C79*$D79*$E79*$F79)*$I$77,0)</f>
        <v>0</v>
      </c>
      <c r="J79" s="31"/>
      <c r="K79" s="133">
        <f>ROUND(($C79*$D79*$E79*$F79)*$K$77,0)</f>
        <v>0</v>
      </c>
      <c r="L79" s="31"/>
      <c r="M79" s="53">
        <f>SUM(G79:L79)</f>
        <v>0</v>
      </c>
      <c r="R79" s="14" t="s">
        <v>34</v>
      </c>
    </row>
    <row r="80" spans="1:18" hidden="1" x14ac:dyDescent="0.2">
      <c r="A80" s="52">
        <v>3</v>
      </c>
      <c r="B80" s="12"/>
      <c r="C80" s="96"/>
      <c r="D80" s="96"/>
      <c r="E80" s="96"/>
      <c r="F80" s="95"/>
      <c r="G80" s="133">
        <f>ROUND(($C80*$D80*$E80*$F80)*$G$77,0)</f>
        <v>0</v>
      </c>
      <c r="H80" s="31"/>
      <c r="I80" s="133">
        <f>ROUND(($C80*$D80*$E80*$F80)*$I$77,0)</f>
        <v>0</v>
      </c>
      <c r="J80" s="31"/>
      <c r="K80" s="133">
        <f>ROUND(($C80*$D80*$E80*$F80)*$K$77,0)</f>
        <v>0</v>
      </c>
      <c r="L80" s="31"/>
      <c r="M80" s="53">
        <f>SUM(G80:L80)</f>
        <v>0</v>
      </c>
      <c r="N80" s="21"/>
      <c r="O80" s="22"/>
      <c r="P80" s="21"/>
      <c r="Q80" s="21"/>
      <c r="R80" s="22"/>
    </row>
    <row r="81" spans="1:18" hidden="1" x14ac:dyDescent="0.2">
      <c r="A81" s="77" t="s">
        <v>50</v>
      </c>
      <c r="B81" s="12"/>
      <c r="C81" s="31"/>
      <c r="D81" s="31"/>
      <c r="E81" s="31"/>
      <c r="F81" s="30"/>
      <c r="G81" s="31">
        <f t="shared" ref="G81:M81" si="17">SUM(G78:G80)</f>
        <v>0</v>
      </c>
      <c r="H81" s="31">
        <f t="shared" si="17"/>
        <v>0</v>
      </c>
      <c r="I81" s="31">
        <f t="shared" si="17"/>
        <v>0</v>
      </c>
      <c r="J81" s="31">
        <f t="shared" si="17"/>
        <v>0</v>
      </c>
      <c r="K81" s="31">
        <f t="shared" si="17"/>
        <v>0</v>
      </c>
      <c r="L81" s="31">
        <f t="shared" si="17"/>
        <v>0</v>
      </c>
      <c r="M81" s="88">
        <f t="shared" si="17"/>
        <v>0</v>
      </c>
      <c r="N81" s="23"/>
      <c r="O81" s="24"/>
      <c r="P81" s="16"/>
      <c r="Q81" s="16"/>
      <c r="R81" s="16"/>
    </row>
    <row r="82" spans="1:18" hidden="1" x14ac:dyDescent="0.2">
      <c r="A82" s="57"/>
      <c r="B82" s="11"/>
      <c r="C82" s="38"/>
      <c r="D82" s="38"/>
      <c r="E82" s="38"/>
      <c r="F82" s="38"/>
      <c r="G82" s="11"/>
      <c r="H82" s="11"/>
      <c r="I82" s="11"/>
      <c r="J82" s="11"/>
      <c r="K82" s="11"/>
      <c r="L82" s="11"/>
      <c r="M82" s="58"/>
      <c r="N82" s="23"/>
      <c r="O82" s="24"/>
      <c r="P82" s="16"/>
      <c r="Q82" s="16"/>
      <c r="R82" s="16"/>
    </row>
    <row r="83" spans="1:18" ht="22.5" hidden="1" x14ac:dyDescent="0.2">
      <c r="A83" s="48" t="s">
        <v>90</v>
      </c>
      <c r="B83" s="9"/>
      <c r="C83" s="35" t="s">
        <v>51</v>
      </c>
      <c r="D83" s="35"/>
      <c r="E83" s="35" t="s">
        <v>37</v>
      </c>
      <c r="F83" s="35" t="s">
        <v>52</v>
      </c>
      <c r="G83" s="250" t="str">
        <f>+$G$11</f>
        <v>Current / Original</v>
      </c>
      <c r="H83" s="153" t="str">
        <f>+G84</f>
        <v xml:space="preserve"> ONE STOP OPERATOR</v>
      </c>
      <c r="I83" s="251" t="str">
        <f>+$I$11</f>
        <v>Current / Original</v>
      </c>
      <c r="J83" s="153" t="str">
        <f>+I84</f>
        <v xml:space="preserve">   </v>
      </c>
      <c r="K83" s="252" t="str">
        <f>+$K$11</f>
        <v>Current / Original</v>
      </c>
      <c r="L83" s="153" t="str">
        <f>+K84</f>
        <v xml:space="preserve">  </v>
      </c>
      <c r="M83" s="49"/>
    </row>
    <row r="84" spans="1:18" ht="22.5" hidden="1" x14ac:dyDescent="0.2">
      <c r="A84" s="56"/>
      <c r="B84" s="10"/>
      <c r="C84" s="32" t="s">
        <v>36</v>
      </c>
      <c r="D84" s="32"/>
      <c r="E84" s="32" t="s">
        <v>8</v>
      </c>
      <c r="F84" s="32" t="s">
        <v>15</v>
      </c>
      <c r="G84" s="164" t="str">
        <f>+$G$12</f>
        <v xml:space="preserve"> ONE STOP OPERATOR</v>
      </c>
      <c r="H84" s="154" t="s">
        <v>45</v>
      </c>
      <c r="I84" s="155" t="str">
        <f>+$I$12</f>
        <v xml:space="preserve">   </v>
      </c>
      <c r="J84" s="154" t="s">
        <v>45</v>
      </c>
      <c r="K84" s="152" t="str">
        <f>+$K$12</f>
        <v xml:space="preserve">  </v>
      </c>
      <c r="L84" s="154" t="s">
        <v>45</v>
      </c>
      <c r="M84" s="51" t="s">
        <v>35</v>
      </c>
    </row>
    <row r="85" spans="1:18" hidden="1" x14ac:dyDescent="0.2">
      <c r="A85" s="99" t="s">
        <v>57</v>
      </c>
      <c r="B85" s="85"/>
      <c r="C85" s="32"/>
      <c r="D85" s="32"/>
      <c r="E85" s="32"/>
      <c r="F85" s="33"/>
      <c r="G85" s="93"/>
      <c r="H85" s="86"/>
      <c r="I85" s="93"/>
      <c r="J85" s="86"/>
      <c r="K85" s="93"/>
      <c r="L85" s="87"/>
      <c r="M85" s="51"/>
    </row>
    <row r="86" spans="1:18" hidden="1" x14ac:dyDescent="0.2">
      <c r="A86" s="52">
        <v>1</v>
      </c>
      <c r="B86" s="12" t="s">
        <v>37</v>
      </c>
      <c r="C86" s="96"/>
      <c r="D86" s="32"/>
      <c r="E86" s="97"/>
      <c r="F86" s="30"/>
      <c r="G86" s="31">
        <f>ROUND(($C86*$E86)*$G$85,0)</f>
        <v>0</v>
      </c>
      <c r="H86" s="31"/>
      <c r="I86" s="31">
        <f>ROUND(($C86*$E86)*I$85,0)</f>
        <v>0</v>
      </c>
      <c r="J86" s="31"/>
      <c r="K86" s="31">
        <f>ROUND(($C86*$E86)*$K$85,0)</f>
        <v>0</v>
      </c>
      <c r="L86" s="31"/>
      <c r="M86" s="53">
        <f>SUM(G86:L86)</f>
        <v>0</v>
      </c>
    </row>
    <row r="87" spans="1:18" hidden="1" x14ac:dyDescent="0.2">
      <c r="A87" s="52">
        <v>2</v>
      </c>
      <c r="B87" s="12" t="s">
        <v>38</v>
      </c>
      <c r="C87" s="31"/>
      <c r="D87" s="32"/>
      <c r="E87" s="30"/>
      <c r="F87" s="96"/>
      <c r="G87" s="133">
        <f>ROUND(($F87)*$G$85,0)</f>
        <v>0</v>
      </c>
      <c r="H87" s="31"/>
      <c r="I87" s="133">
        <f>ROUND(($F87)*$I$85,0)</f>
        <v>0</v>
      </c>
      <c r="J87" s="31"/>
      <c r="K87" s="133">
        <f>ROUND(($F87)*$K$85,0)</f>
        <v>0</v>
      </c>
      <c r="L87" s="31"/>
      <c r="M87" s="53">
        <f>SUM(G87:L87)</f>
        <v>0</v>
      </c>
      <c r="R87" s="19" t="s">
        <v>34</v>
      </c>
    </row>
    <row r="88" spans="1:18" hidden="1" x14ac:dyDescent="0.2">
      <c r="A88" s="52">
        <v>3</v>
      </c>
      <c r="B88" s="16"/>
      <c r="C88" s="31"/>
      <c r="D88" s="30"/>
      <c r="E88" s="30"/>
      <c r="F88" s="132"/>
      <c r="G88" s="133">
        <f>ROUND(($F88)*$G$85,0)</f>
        <v>0</v>
      </c>
      <c r="H88" s="31"/>
      <c r="I88" s="133">
        <f>ROUND(($F88)*$I$85,0)</f>
        <v>0</v>
      </c>
      <c r="J88" s="31"/>
      <c r="K88" s="133">
        <f>ROUND(($F88)*$K$85,0)</f>
        <v>0</v>
      </c>
      <c r="L88" s="31"/>
      <c r="M88" s="53">
        <f>SUM(G88:L88)</f>
        <v>0</v>
      </c>
      <c r="R88" s="19"/>
    </row>
    <row r="89" spans="1:18" hidden="1" x14ac:dyDescent="0.2">
      <c r="A89" s="77" t="s">
        <v>50</v>
      </c>
      <c r="B89" s="12"/>
      <c r="C89" s="30"/>
      <c r="D89" s="30"/>
      <c r="E89" s="30"/>
      <c r="F89" s="30"/>
      <c r="G89" s="31">
        <f t="shared" ref="G89:M89" si="18">SUM(G86:G88)</f>
        <v>0</v>
      </c>
      <c r="H89" s="31">
        <f t="shared" si="18"/>
        <v>0</v>
      </c>
      <c r="I89" s="31">
        <f t="shared" si="18"/>
        <v>0</v>
      </c>
      <c r="J89" s="31">
        <f t="shared" si="18"/>
        <v>0</v>
      </c>
      <c r="K89" s="31">
        <f t="shared" si="18"/>
        <v>0</v>
      </c>
      <c r="L89" s="31">
        <f t="shared" si="18"/>
        <v>0</v>
      </c>
      <c r="M89" s="88">
        <f t="shared" si="18"/>
        <v>0</v>
      </c>
      <c r="R89" s="19"/>
    </row>
    <row r="90" spans="1:18" hidden="1" x14ac:dyDescent="0.2">
      <c r="A90" s="59"/>
      <c r="B90" s="17"/>
      <c r="C90" s="39"/>
      <c r="D90" s="39"/>
      <c r="E90" s="39"/>
      <c r="F90" s="39"/>
      <c r="G90" s="17"/>
      <c r="H90" s="17"/>
      <c r="I90" s="17"/>
      <c r="J90" s="17"/>
      <c r="K90" s="17"/>
      <c r="L90" s="17"/>
      <c r="M90" s="60"/>
      <c r="N90" s="20"/>
      <c r="O90" s="20"/>
      <c r="P90" s="20"/>
      <c r="Q90" s="20"/>
      <c r="R90" s="16"/>
    </row>
    <row r="91" spans="1:18" ht="22.5" hidden="1" x14ac:dyDescent="0.2">
      <c r="A91" s="48" t="s">
        <v>91</v>
      </c>
      <c r="B91" s="9"/>
      <c r="C91" s="35" t="s">
        <v>16</v>
      </c>
      <c r="D91" s="40" t="s">
        <v>18</v>
      </c>
      <c r="E91" s="35" t="s">
        <v>11</v>
      </c>
      <c r="F91" s="41"/>
      <c r="G91" s="250" t="str">
        <f>+$G$11</f>
        <v>Current / Original</v>
      </c>
      <c r="H91" s="153" t="str">
        <f>+G92</f>
        <v xml:space="preserve"> ONE STOP OPERATOR</v>
      </c>
      <c r="I91" s="251" t="str">
        <f>+$I$11</f>
        <v>Current / Original</v>
      </c>
      <c r="J91" s="153" t="str">
        <f>+I92</f>
        <v xml:space="preserve">   </v>
      </c>
      <c r="K91" s="252" t="str">
        <f>+$K$11</f>
        <v>Current / Original</v>
      </c>
      <c r="L91" s="153" t="str">
        <f>+K92</f>
        <v xml:space="preserve">  </v>
      </c>
      <c r="M91" s="49"/>
      <c r="N91" s="16"/>
      <c r="O91" s="16"/>
      <c r="P91" s="16"/>
      <c r="Q91" s="16"/>
    </row>
    <row r="92" spans="1:18" ht="22.5" hidden="1" x14ac:dyDescent="0.2">
      <c r="A92" s="56"/>
      <c r="B92" s="10"/>
      <c r="C92" s="32" t="s">
        <v>17</v>
      </c>
      <c r="D92" s="32" t="s">
        <v>39</v>
      </c>
      <c r="E92" s="32" t="s">
        <v>12</v>
      </c>
      <c r="F92" s="33"/>
      <c r="G92" s="164" t="str">
        <f>+$G$12</f>
        <v xml:space="preserve"> ONE STOP OPERATOR</v>
      </c>
      <c r="H92" s="154" t="s">
        <v>45</v>
      </c>
      <c r="I92" s="155" t="str">
        <f>+$I$12</f>
        <v xml:space="preserve">   </v>
      </c>
      <c r="J92" s="154" t="s">
        <v>45</v>
      </c>
      <c r="K92" s="152" t="str">
        <f>+$K$12</f>
        <v xml:space="preserve">  </v>
      </c>
      <c r="L92" s="154" t="s">
        <v>45</v>
      </c>
      <c r="M92" s="51" t="s">
        <v>35</v>
      </c>
      <c r="N92" s="16"/>
      <c r="O92" s="16"/>
      <c r="P92" s="16"/>
      <c r="Q92" s="16"/>
    </row>
    <row r="93" spans="1:18" hidden="1" x14ac:dyDescent="0.2">
      <c r="A93" s="99" t="s">
        <v>57</v>
      </c>
      <c r="B93" s="85"/>
      <c r="C93" s="32"/>
      <c r="D93" s="32"/>
      <c r="E93" s="32"/>
      <c r="F93" s="33"/>
      <c r="G93" s="93"/>
      <c r="H93" s="86"/>
      <c r="I93" s="93"/>
      <c r="J93" s="86"/>
      <c r="K93" s="93"/>
      <c r="L93" s="87"/>
      <c r="M93" s="51"/>
    </row>
    <row r="94" spans="1:18" hidden="1" x14ac:dyDescent="0.2">
      <c r="A94" s="52">
        <v>1</v>
      </c>
      <c r="B94" s="12"/>
      <c r="C94" s="96"/>
      <c r="D94" s="95"/>
      <c r="E94" s="96"/>
      <c r="F94" s="30"/>
      <c r="G94" s="31">
        <f>ROUND(($C94*$D94*$E94)*$G$93,0)</f>
        <v>0</v>
      </c>
      <c r="H94" s="31"/>
      <c r="I94" s="31">
        <f>ROUND(($C94*$D94*$E94)*$I$93,0)</f>
        <v>0</v>
      </c>
      <c r="J94" s="31"/>
      <c r="K94" s="31">
        <f>ROUND(($C94*$D94*$E94)*$K$93,0)</f>
        <v>0</v>
      </c>
      <c r="L94" s="31"/>
      <c r="M94" s="53">
        <f>SUM(G94:L94)</f>
        <v>0</v>
      </c>
    </row>
    <row r="95" spans="1:18" hidden="1" x14ac:dyDescent="0.2">
      <c r="A95" s="52">
        <v>2</v>
      </c>
      <c r="B95" s="12"/>
      <c r="C95" s="96"/>
      <c r="D95" s="95"/>
      <c r="E95" s="96"/>
      <c r="F95" s="30"/>
      <c r="G95" s="133">
        <f>ROUND(($C95*$D95*$E95)*$G$93,0)</f>
        <v>0</v>
      </c>
      <c r="H95" s="31"/>
      <c r="I95" s="133">
        <f>ROUND(($C95*$D95*$E95)*$I$93,0)</f>
        <v>0</v>
      </c>
      <c r="J95" s="31"/>
      <c r="K95" s="133">
        <f>ROUND(($C95*$D95*$E95)*$K$93,0)</f>
        <v>0</v>
      </c>
      <c r="L95" s="31"/>
      <c r="M95" s="53">
        <f>SUM(G95:L95)</f>
        <v>0</v>
      </c>
      <c r="R95" s="18"/>
    </row>
    <row r="96" spans="1:18" hidden="1" x14ac:dyDescent="0.2">
      <c r="A96" s="52">
        <v>3</v>
      </c>
      <c r="B96" s="16"/>
      <c r="C96" s="96"/>
      <c r="D96" s="95"/>
      <c r="E96" s="96"/>
      <c r="F96" s="30"/>
      <c r="G96" s="133">
        <f>ROUND(($C96*$D96*$E96)*$G$93,0)</f>
        <v>0</v>
      </c>
      <c r="H96" s="31"/>
      <c r="I96" s="133">
        <f>ROUND(($C96*$D96*$E96)*$I$93,0)</f>
        <v>0</v>
      </c>
      <c r="J96" s="31"/>
      <c r="K96" s="133">
        <f>ROUND(($C96*$D96*$E96)*$K$93,0)</f>
        <v>0</v>
      </c>
      <c r="L96" s="31"/>
      <c r="M96" s="53">
        <f>SUM(G96:L96)</f>
        <v>0</v>
      </c>
      <c r="R96" s="18" t="s">
        <v>34</v>
      </c>
    </row>
    <row r="97" spans="1:18" hidden="1" x14ac:dyDescent="0.2">
      <c r="A97" s="77" t="s">
        <v>50</v>
      </c>
      <c r="B97" s="12"/>
      <c r="C97" s="31">
        <f>SUM(C94:C96)</f>
        <v>0</v>
      </c>
      <c r="D97" s="30"/>
      <c r="E97" s="30"/>
      <c r="F97" s="30"/>
      <c r="G97" s="31">
        <f t="shared" ref="G97:M97" si="19">SUM(G94:G96)</f>
        <v>0</v>
      </c>
      <c r="H97" s="31">
        <f t="shared" si="19"/>
        <v>0</v>
      </c>
      <c r="I97" s="31">
        <f t="shared" si="19"/>
        <v>0</v>
      </c>
      <c r="J97" s="31">
        <f t="shared" si="19"/>
        <v>0</v>
      </c>
      <c r="K97" s="31">
        <f t="shared" si="19"/>
        <v>0</v>
      </c>
      <c r="L97" s="31">
        <f t="shared" si="19"/>
        <v>0</v>
      </c>
      <c r="M97" s="91">
        <f t="shared" si="19"/>
        <v>0</v>
      </c>
      <c r="R97" t="s">
        <v>34</v>
      </c>
    </row>
    <row r="98" spans="1:18" x14ac:dyDescent="0.2">
      <c r="A98" s="28"/>
      <c r="B98" s="16"/>
      <c r="C98" s="61"/>
      <c r="D98" s="61"/>
      <c r="E98" s="61"/>
      <c r="F98" s="61"/>
      <c r="G98" s="16"/>
      <c r="H98" s="16"/>
      <c r="I98" s="16"/>
      <c r="J98" s="16"/>
      <c r="K98" s="16"/>
      <c r="L98" s="16"/>
      <c r="M98" s="29"/>
    </row>
    <row r="99" spans="1:18" x14ac:dyDescent="0.2">
      <c r="A99" s="78"/>
      <c r="B99" s="17"/>
      <c r="C99" s="39"/>
      <c r="D99" s="39"/>
      <c r="E99" s="39"/>
      <c r="F99" s="39"/>
      <c r="G99" s="45"/>
      <c r="H99" s="45"/>
      <c r="I99" s="45"/>
      <c r="J99" s="45"/>
      <c r="K99" s="45"/>
      <c r="L99" s="45"/>
      <c r="M99" s="79"/>
    </row>
    <row r="100" spans="1:18" ht="13.5" thickBot="1" x14ac:dyDescent="0.25">
      <c r="A100" s="80" t="s">
        <v>93</v>
      </c>
      <c r="B100" s="81"/>
      <c r="C100" s="82"/>
      <c r="D100" s="82"/>
      <c r="E100" s="82"/>
      <c r="F100" s="82"/>
      <c r="G100" s="83">
        <f t="shared" ref="G100:M100" si="20">+G73+G39+G81+G89+G97+G50+G64</f>
        <v>0</v>
      </c>
      <c r="H100" s="83">
        <f t="shared" si="20"/>
        <v>0</v>
      </c>
      <c r="I100" s="83">
        <f t="shared" si="20"/>
        <v>0</v>
      </c>
      <c r="J100" s="83">
        <f t="shared" si="20"/>
        <v>0</v>
      </c>
      <c r="K100" s="83">
        <f t="shared" si="20"/>
        <v>0</v>
      </c>
      <c r="L100" s="83">
        <f t="shared" si="20"/>
        <v>0</v>
      </c>
      <c r="M100" s="174">
        <f t="shared" si="20"/>
        <v>0</v>
      </c>
      <c r="N100" s="20"/>
      <c r="O100" s="20"/>
      <c r="P100" s="20"/>
      <c r="Q100" s="16" t="s">
        <v>34</v>
      </c>
      <c r="R100" s="20"/>
    </row>
    <row r="101" spans="1:18" x14ac:dyDescent="0.2">
      <c r="A101" s="26"/>
      <c r="B101" s="17"/>
      <c r="C101" s="39"/>
      <c r="D101" s="39"/>
      <c r="E101" s="39"/>
      <c r="F101" s="39"/>
      <c r="G101" s="45"/>
      <c r="H101" s="45"/>
      <c r="I101" s="45"/>
      <c r="J101" s="45"/>
      <c r="K101" s="45"/>
      <c r="L101" s="45"/>
      <c r="M101" s="46"/>
    </row>
    <row r="102" spans="1:18" x14ac:dyDescent="0.2">
      <c r="A102" s="26"/>
      <c r="B102" s="17"/>
      <c r="C102" s="39"/>
      <c r="D102" s="39"/>
      <c r="E102" s="39"/>
      <c r="F102" s="39"/>
      <c r="G102" s="45"/>
      <c r="H102" s="45"/>
      <c r="I102" s="45"/>
      <c r="J102" s="45"/>
      <c r="K102" s="45"/>
      <c r="L102" s="45"/>
      <c r="M102" s="46"/>
    </row>
    <row r="103" spans="1:18" ht="13.5" thickBot="1" x14ac:dyDescent="0.25">
      <c r="A103" s="26"/>
      <c r="B103" s="17"/>
      <c r="C103" s="39"/>
      <c r="D103" s="39"/>
      <c r="E103" s="39"/>
      <c r="F103" s="39"/>
      <c r="G103" s="45"/>
      <c r="H103" s="45"/>
      <c r="I103" s="45"/>
      <c r="J103" s="45"/>
      <c r="K103" s="45"/>
      <c r="L103" s="45"/>
      <c r="M103" s="46"/>
    </row>
    <row r="104" spans="1:18" ht="23.25" x14ac:dyDescent="0.25">
      <c r="A104" s="290"/>
      <c r="B104" s="102"/>
      <c r="C104" s="103"/>
      <c r="D104" s="103"/>
      <c r="E104" s="103"/>
      <c r="F104" s="104"/>
      <c r="G104" s="250" t="str">
        <f>+$G$11</f>
        <v>Current / Original</v>
      </c>
      <c r="H104" s="280" t="str">
        <f>+G105</f>
        <v xml:space="preserve"> ONE STOP OPERATOR</v>
      </c>
      <c r="I104" s="251" t="str">
        <f>+$I$11</f>
        <v>Current / Original</v>
      </c>
      <c r="J104" s="280" t="str">
        <f>+I105</f>
        <v xml:space="preserve">   </v>
      </c>
      <c r="K104" s="252" t="str">
        <f>+$K$11</f>
        <v>Current / Original</v>
      </c>
      <c r="L104" s="280" t="str">
        <f>+K105</f>
        <v xml:space="preserve">  </v>
      </c>
      <c r="M104" s="105"/>
    </row>
    <row r="105" spans="1:18" ht="23.25" thickBot="1" x14ac:dyDescent="0.25">
      <c r="A105" s="106"/>
      <c r="B105" s="107"/>
      <c r="C105" s="108"/>
      <c r="D105" s="108"/>
      <c r="E105" s="108"/>
      <c r="F105" s="109"/>
      <c r="G105" s="281" t="str">
        <f>+$G$12</f>
        <v xml:space="preserve"> ONE STOP OPERATOR</v>
      </c>
      <c r="H105" s="282" t="s">
        <v>45</v>
      </c>
      <c r="I105" s="283" t="str">
        <f>+$I$12</f>
        <v xml:space="preserve">   </v>
      </c>
      <c r="J105" s="282" t="s">
        <v>45</v>
      </c>
      <c r="K105" s="284" t="str">
        <f>+$K$12</f>
        <v xml:space="preserve">  </v>
      </c>
      <c r="L105" s="282" t="s">
        <v>45</v>
      </c>
      <c r="M105" s="110" t="s">
        <v>35</v>
      </c>
    </row>
    <row r="106" spans="1:18" x14ac:dyDescent="0.2">
      <c r="A106" s="26"/>
      <c r="B106" s="17"/>
      <c r="C106" s="39"/>
      <c r="D106" s="39"/>
      <c r="E106" s="39"/>
      <c r="F106" s="39"/>
      <c r="G106" s="45"/>
      <c r="H106" s="45"/>
      <c r="I106" s="45"/>
      <c r="J106" s="45"/>
      <c r="K106" s="45"/>
      <c r="L106" s="45"/>
      <c r="M106" s="46"/>
    </row>
    <row r="107" spans="1:18" x14ac:dyDescent="0.2">
      <c r="A107" s="26"/>
      <c r="B107" s="17"/>
      <c r="C107" s="39"/>
      <c r="D107" s="39"/>
      <c r="E107" s="39"/>
      <c r="F107" s="39"/>
      <c r="G107" s="17"/>
      <c r="H107" s="17"/>
      <c r="I107" s="17"/>
      <c r="J107" s="17"/>
      <c r="K107" s="17"/>
      <c r="L107" s="17"/>
      <c r="M107" s="111"/>
    </row>
    <row r="108" spans="1:18" ht="16.5" customHeight="1" thickBot="1" x14ac:dyDescent="0.25">
      <c r="A108" s="62" t="s">
        <v>79</v>
      </c>
      <c r="B108" s="63"/>
      <c r="C108" s="64"/>
      <c r="D108" s="64"/>
      <c r="E108" s="64"/>
      <c r="F108" s="64"/>
      <c r="G108" s="238"/>
      <c r="H108" s="65">
        <f>+H97+H89+H81+H73+H50+H39+H64</f>
        <v>0</v>
      </c>
      <c r="I108" s="65"/>
      <c r="J108" s="65">
        <f>+J97+J89+J81+J73+J50+J39+J64</f>
        <v>0</v>
      </c>
      <c r="K108" s="65"/>
      <c r="L108" s="65">
        <f>+L97+L89+L81+L73+L50+L39+L64</f>
        <v>0</v>
      </c>
      <c r="M108" s="239">
        <f>SUM(G108:L108)</f>
        <v>0</v>
      </c>
      <c r="N108" s="20"/>
      <c r="O108" s="20"/>
      <c r="P108" s="20"/>
      <c r="Q108" s="16" t="s">
        <v>34</v>
      </c>
      <c r="R108" s="20"/>
    </row>
    <row r="109" spans="1:18" ht="13.5" thickTop="1" x14ac:dyDescent="0.2">
      <c r="M109" s="240"/>
    </row>
    <row r="110" spans="1:18" x14ac:dyDescent="0.2">
      <c r="M110" s="173"/>
    </row>
    <row r="111" spans="1:18" ht="16.5" customHeight="1" thickBot="1" x14ac:dyDescent="0.3">
      <c r="A111" s="66" t="s">
        <v>49</v>
      </c>
      <c r="B111" s="67"/>
      <c r="C111" s="68"/>
      <c r="D111" s="68"/>
      <c r="E111" s="68"/>
      <c r="F111" s="68"/>
      <c r="G111" s="241">
        <f>+G100+H108</f>
        <v>0</v>
      </c>
      <c r="H111" s="241"/>
      <c r="I111" s="241">
        <f>+I100+J108</f>
        <v>0</v>
      </c>
      <c r="J111" s="241"/>
      <c r="K111" s="241">
        <f>+K100+L108</f>
        <v>0</v>
      </c>
      <c r="L111" s="241"/>
      <c r="M111" s="242">
        <f>+M100</f>
        <v>0</v>
      </c>
      <c r="O111" s="74"/>
    </row>
    <row r="112" spans="1:18" ht="16.5" customHeight="1" thickTop="1" x14ac:dyDescent="0.25">
      <c r="A112" s="75"/>
      <c r="B112" s="16"/>
      <c r="C112" s="61"/>
      <c r="D112" s="61"/>
      <c r="E112" s="61"/>
      <c r="F112" s="61"/>
      <c r="G112" s="76"/>
      <c r="H112" s="76"/>
      <c r="I112" s="76"/>
      <c r="J112" s="76"/>
      <c r="K112" s="76"/>
      <c r="L112" s="76"/>
      <c r="M112" s="76"/>
      <c r="O112" s="74"/>
    </row>
    <row r="113" spans="1:15" ht="16.5" customHeight="1" x14ac:dyDescent="0.25">
      <c r="A113" s="75"/>
      <c r="B113" s="16"/>
      <c r="C113" s="61"/>
      <c r="D113" s="61"/>
      <c r="E113" s="61"/>
      <c r="F113" s="61"/>
      <c r="G113" s="76"/>
      <c r="H113" s="76"/>
      <c r="I113" s="76"/>
      <c r="J113" s="76"/>
      <c r="K113" s="76"/>
      <c r="L113" s="76"/>
      <c r="M113" s="76"/>
      <c r="O113" s="74"/>
    </row>
    <row r="114" spans="1:15" ht="16.5" customHeight="1" x14ac:dyDescent="0.25">
      <c r="A114" s="75"/>
      <c r="B114" s="16"/>
      <c r="C114" s="61"/>
      <c r="D114" s="61"/>
      <c r="E114" s="61"/>
      <c r="F114" s="61"/>
      <c r="G114" s="76"/>
      <c r="H114" s="76"/>
      <c r="I114" s="76"/>
      <c r="J114" s="76"/>
      <c r="K114" s="76"/>
      <c r="L114" s="76"/>
      <c r="M114" s="76"/>
    </row>
    <row r="115" spans="1:15" ht="16.5" customHeight="1" x14ac:dyDescent="0.2"/>
    <row r="116" spans="1:15" ht="16.5" customHeight="1" x14ac:dyDescent="0.25">
      <c r="A116" s="75"/>
      <c r="B116" s="16"/>
      <c r="C116" s="61"/>
      <c r="D116" s="61"/>
      <c r="E116" s="61"/>
      <c r="F116" s="61"/>
      <c r="G116" s="76"/>
      <c r="H116" s="76"/>
      <c r="I116" s="76"/>
      <c r="J116" s="76"/>
      <c r="K116" s="76"/>
      <c r="L116" s="76"/>
      <c r="M116" s="76"/>
      <c r="O116" s="74"/>
    </row>
  </sheetData>
  <protectedRanges>
    <protectedRange sqref="G44:G49 I44:I49 K44:K49 G55:G63" name="Budget sheet Prog Serv"/>
    <protectedRange sqref="A1:A5" name="Budget sheet Titles"/>
    <protectedRange sqref="G13 I13 K13 C49:F49 G68 I68 K68 A69:A73 B71:M73 C69:M70 G77 I77 K77 A78:M81 G85 I85 K85 G93 I93 K93 A94:M97 C44:D48 H49 J49 L49 B50:M50 B64:M64 C55:D58 A39:M39 G100:M100 A14:E38 A44:A50 M44:M49 G43 I43 K43 G54 I54 K54 H55:M63 A88:M89 A86:C87 E86:M87 B60:F63 G14:M38 B59:D59 A55:A64 E55:F59" name="Budget sheet Prog Activities"/>
  </protectedRanges>
  <mergeCells count="2">
    <mergeCell ref="A9:M9"/>
    <mergeCell ref="A8:M8"/>
  </mergeCells>
  <phoneticPr fontId="0" type="noConversion"/>
  <pageMargins left="0" right="0" top="0.85" bottom="0.49" header="0.25" footer="0.5"/>
  <pageSetup scale="72" fitToHeight="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3"/>
  <sheetViews>
    <sheetView tabSelected="1" zoomScaleNormal="100" workbookViewId="0">
      <selection activeCell="E32" sqref="E32"/>
    </sheetView>
  </sheetViews>
  <sheetFormatPr defaultRowHeight="12.75" x14ac:dyDescent="0.2"/>
  <cols>
    <col min="2" max="2" width="8.28515625" customWidth="1"/>
    <col min="3" max="3" width="33.28515625" customWidth="1"/>
    <col min="4" max="4" width="16.5703125" customWidth="1"/>
    <col min="5" max="5" width="18" customWidth="1"/>
    <col min="6" max="7" width="16" customWidth="1"/>
    <col min="8" max="9" width="16" hidden="1" customWidth="1"/>
    <col min="10" max="10" width="14.42578125" customWidth="1"/>
  </cols>
  <sheetData>
    <row r="1" spans="1:10" x14ac:dyDescent="0.2">
      <c r="A1" s="260" t="str">
        <f>+'BUDGET '!A1</f>
        <v>Agency Name:  ENTER YOUR AGENCY NAME HERE</v>
      </c>
      <c r="G1" s="84">
        <f ca="1">TODAY()</f>
        <v>45723</v>
      </c>
      <c r="H1" s="84"/>
    </row>
    <row r="2" spans="1:10" x14ac:dyDescent="0.2">
      <c r="A2" s="113" t="str">
        <f>+'BUDGET '!A2</f>
        <v>Funding Source: ONE STOP OPERATOR</v>
      </c>
      <c r="G2" s="27" t="s">
        <v>46</v>
      </c>
      <c r="H2" s="27"/>
    </row>
    <row r="3" spans="1:10" x14ac:dyDescent="0.2">
      <c r="A3" s="113" t="str">
        <f>+'BUDGET '!A3</f>
        <v xml:space="preserve">Funding Source:   </v>
      </c>
      <c r="I3" s="84"/>
    </row>
    <row r="4" spans="1:10" x14ac:dyDescent="0.2">
      <c r="A4" s="113" t="str">
        <f>+'BUDGET '!A4</f>
        <v xml:space="preserve">Funding Source:  </v>
      </c>
    </row>
    <row r="5" spans="1:10" x14ac:dyDescent="0.2">
      <c r="A5" s="113" t="str">
        <f>+'BUDGET '!A5</f>
        <v>Addendum #:   REQUEST FOR PROPOSAL</v>
      </c>
    </row>
    <row r="6" spans="1:10" x14ac:dyDescent="0.2">
      <c r="A6" s="1"/>
    </row>
    <row r="7" spans="1:10" ht="15.75" x14ac:dyDescent="0.25">
      <c r="A7" s="347" t="s">
        <v>0</v>
      </c>
      <c r="B7" s="347"/>
      <c r="C7" s="347"/>
      <c r="D7" s="347"/>
      <c r="E7" s="347"/>
      <c r="F7" s="347"/>
      <c r="G7" s="15"/>
      <c r="H7" s="15"/>
      <c r="I7" s="15"/>
    </row>
    <row r="9" spans="1:10" x14ac:dyDescent="0.2">
      <c r="A9" t="s">
        <v>61</v>
      </c>
    </row>
    <row r="10" spans="1:10" ht="13.5" thickBot="1" x14ac:dyDescent="0.25"/>
    <row r="11" spans="1:10" x14ac:dyDescent="0.2">
      <c r="A11" s="341" t="s">
        <v>43</v>
      </c>
      <c r="B11" s="342"/>
      <c r="C11" s="343"/>
      <c r="D11" s="138" t="s">
        <v>1</v>
      </c>
      <c r="E11" s="138" t="s">
        <v>3</v>
      </c>
      <c r="F11" s="149" t="s">
        <v>5</v>
      </c>
      <c r="G11" s="139"/>
      <c r="H11" s="140"/>
      <c r="I11" s="143"/>
      <c r="J11" s="134"/>
    </row>
    <row r="12" spans="1:10" ht="25.5" x14ac:dyDescent="0.2">
      <c r="A12" s="344"/>
      <c r="B12" s="345"/>
      <c r="C12" s="346"/>
      <c r="D12" s="2" t="s">
        <v>2</v>
      </c>
      <c r="E12" s="2" t="s">
        <v>4</v>
      </c>
      <c r="F12" s="144" t="s">
        <v>2</v>
      </c>
      <c r="G12" s="146" t="str">
        <f>RIGHT(A2,LEN(A2)-15)</f>
        <v xml:space="preserve"> ONE STOP OPERATOR</v>
      </c>
      <c r="H12" s="137" t="str">
        <f>RIGHT(A3,LEN(A3)-15)</f>
        <v xml:space="preserve">   </v>
      </c>
      <c r="I12" s="329" t="str">
        <f>RIGHT(A4,LEN(A4)-15)</f>
        <v xml:space="preserve">  </v>
      </c>
      <c r="J12" s="330" t="s">
        <v>44</v>
      </c>
    </row>
    <row r="13" spans="1:10" x14ac:dyDescent="0.2">
      <c r="A13" s="28"/>
      <c r="B13" s="16"/>
      <c r="C13" s="16"/>
      <c r="D13" s="16"/>
      <c r="E13" s="16"/>
      <c r="F13" s="16"/>
      <c r="G13" s="148"/>
      <c r="H13" s="4"/>
      <c r="I13" s="4"/>
      <c r="J13" s="331"/>
    </row>
    <row r="14" spans="1:10" ht="14.25" customHeight="1" x14ac:dyDescent="0.2">
      <c r="A14" s="348" t="str">
        <f>+'BUDGET '!A9:M9</f>
        <v>2.4. DIRECT CUSTOMER SERVICE [FRONT-LINE] BUDGET</v>
      </c>
      <c r="B14" s="349"/>
      <c r="C14" s="350"/>
      <c r="D14" s="181"/>
      <c r="E14" s="182"/>
      <c r="F14" s="183"/>
      <c r="G14" s="184"/>
      <c r="H14" s="181"/>
      <c r="I14" s="183"/>
      <c r="J14" s="332"/>
    </row>
    <row r="15" spans="1:10" ht="14.25" customHeight="1" x14ac:dyDescent="0.2">
      <c r="A15" s="141" t="str">
        <f>+'BUDGET '!A11</f>
        <v>2.4.1  Front-line Salaries and Wages</v>
      </c>
      <c r="B15" s="4"/>
      <c r="C15" s="3"/>
      <c r="D15" s="25">
        <f>+'BUDGET '!G39+'BUDGET '!I39+'BUDGET '!K39</f>
        <v>0</v>
      </c>
      <c r="E15" s="42">
        <f>+'BUDGET '!H39+'BUDGET '!J39+'BUDGET '!L39</f>
        <v>0</v>
      </c>
      <c r="F15" s="145">
        <f t="shared" ref="F15:F18" si="0">+D15+E15</f>
        <v>0</v>
      </c>
      <c r="G15" s="147">
        <f>+'BUDGET '!G39+'BUDGET '!H39</f>
        <v>0</v>
      </c>
      <c r="H15" s="25">
        <f>+'BUDGET '!I39+'BUDGET '!J39</f>
        <v>0</v>
      </c>
      <c r="I15" s="145">
        <f>+'BUDGET '!K39+'BUDGET '!L39</f>
        <v>0</v>
      </c>
      <c r="J15" s="333">
        <f>+'BUDGET '!M39</f>
        <v>0</v>
      </c>
    </row>
    <row r="16" spans="1:10" ht="14.25" customHeight="1" x14ac:dyDescent="0.2">
      <c r="A16" s="141" t="str">
        <f>+'BUDGET '!A41</f>
        <v>2.4.2  Front-line Fringes</v>
      </c>
      <c r="B16" s="4"/>
      <c r="C16" s="3"/>
      <c r="D16" s="25">
        <f>+'BUDGET '!G50+'BUDGET '!I50+'BUDGET '!K50</f>
        <v>0</v>
      </c>
      <c r="E16" s="42">
        <f>+'BUDGET '!H50+'BUDGET '!J50+'BUDGET '!L50</f>
        <v>0</v>
      </c>
      <c r="F16" s="145">
        <f>+D16+E16</f>
        <v>0</v>
      </c>
      <c r="G16" s="147">
        <f>+'BUDGET '!G50+'BUDGET '!H50</f>
        <v>0</v>
      </c>
      <c r="H16" s="25">
        <f>+'BUDGET '!I50+'BUDGET '!J50</f>
        <v>0</v>
      </c>
      <c r="I16" s="145">
        <f>+'BUDGET '!K50+'BUDGET '!L50</f>
        <v>0</v>
      </c>
      <c r="J16" s="333">
        <f>+'BUDGET '!M50</f>
        <v>0</v>
      </c>
    </row>
    <row r="17" spans="1:10" ht="14.25" customHeight="1" x14ac:dyDescent="0.2">
      <c r="A17" s="142" t="str">
        <f>+'BUDGET '!A52</f>
        <v>2.4.3  Front-line - Other Costs</v>
      </c>
      <c r="B17" s="173"/>
      <c r="C17" s="6"/>
      <c r="D17" s="25">
        <f>+'BUDGET '!G64+'BUDGET '!I64+'BUDGET '!K64</f>
        <v>0</v>
      </c>
      <c r="E17" s="42">
        <f>+'BUDGET '!H64+'BUDGET '!J64+'BUDGET '!L64</f>
        <v>0</v>
      </c>
      <c r="F17" s="145">
        <f>+D17+E17</f>
        <v>0</v>
      </c>
      <c r="G17" s="147">
        <f>+'BUDGET '!G64+'BUDGET '!H64</f>
        <v>0</v>
      </c>
      <c r="H17" s="25">
        <f>+'BUDGET '!I64+'BUDGET '!J64</f>
        <v>0</v>
      </c>
      <c r="I17" s="145">
        <f>+'BUDGET '!K64+'BUDGET '!L64</f>
        <v>0</v>
      </c>
      <c r="J17" s="333">
        <f>+'BUDGET '!M64</f>
        <v>0</v>
      </c>
    </row>
    <row r="18" spans="1:10" ht="14.25" hidden="1" customHeight="1" x14ac:dyDescent="0.2">
      <c r="A18" s="141" t="str">
        <f>+'BUDGET '!A66</f>
        <v>2.4.4  Other Participant Costs</v>
      </c>
      <c r="B18" s="3"/>
      <c r="C18" s="3"/>
      <c r="D18" s="25">
        <f>+'BUDGET '!G73+'BUDGET '!I73+'BUDGET '!K73</f>
        <v>0</v>
      </c>
      <c r="E18" s="25">
        <f>+'BUDGET '!H73+'BUDGET '!J73+'BUDGET '!L73</f>
        <v>0</v>
      </c>
      <c r="F18" s="145">
        <f t="shared" si="0"/>
        <v>0</v>
      </c>
      <c r="G18" s="147">
        <f>+'BUDGET '!G73+'BUDGET '!H73</f>
        <v>0</v>
      </c>
      <c r="H18" s="25">
        <f>+'BUDGET '!I73+'BUDGET '!J73</f>
        <v>0</v>
      </c>
      <c r="I18" s="145">
        <f>+'BUDGET '!K73+'BUDGET '!L73</f>
        <v>0</v>
      </c>
      <c r="J18" s="333">
        <f>+'BUDGET '!M73</f>
        <v>0</v>
      </c>
    </row>
    <row r="19" spans="1:10" ht="14.25" hidden="1" customHeight="1" x14ac:dyDescent="0.2">
      <c r="A19" s="141" t="str">
        <f>+'BUDGET '!A75</f>
        <v>2.4.5   Participant Wages</v>
      </c>
      <c r="B19" s="3"/>
      <c r="C19" s="3"/>
      <c r="D19" s="25">
        <f>+'BUDGET '!G81+'BUDGET '!I81+'BUDGET '!K81</f>
        <v>0</v>
      </c>
      <c r="E19" s="25">
        <f>+'BUDGET '!H81+'BUDGET '!J81+'BUDGET '!L81</f>
        <v>0</v>
      </c>
      <c r="F19" s="145">
        <f>+D19+E19</f>
        <v>0</v>
      </c>
      <c r="G19" s="147">
        <f>+'BUDGET '!G81+'BUDGET '!H81</f>
        <v>0</v>
      </c>
      <c r="H19" s="25">
        <f>+'BUDGET '!I81+'BUDGET '!J81</f>
        <v>0</v>
      </c>
      <c r="I19" s="145">
        <f>+'BUDGET '!K81+'BUDGET '!L81</f>
        <v>0</v>
      </c>
      <c r="J19" s="333">
        <f>+'BUDGET '!M81</f>
        <v>0</v>
      </c>
    </row>
    <row r="20" spans="1:10" ht="14.25" hidden="1" customHeight="1" x14ac:dyDescent="0.2">
      <c r="A20" s="141" t="str">
        <f>+'BUDGET '!A83</f>
        <v>2.4.6   Participant Fringe Benefits</v>
      </c>
      <c r="B20" s="3"/>
      <c r="C20" s="3"/>
      <c r="D20" s="25">
        <f>+'BUDGET '!G89+'BUDGET '!I89+'BUDGET '!K89</f>
        <v>0</v>
      </c>
      <c r="E20" s="25">
        <f>+'BUDGET '!H89+'BUDGET '!J89+'BUDGET '!L89</f>
        <v>0</v>
      </c>
      <c r="F20" s="145">
        <f>+D20+E20</f>
        <v>0</v>
      </c>
      <c r="G20" s="147">
        <f>+'BUDGET '!G89+'BUDGET '!H89</f>
        <v>0</v>
      </c>
      <c r="H20" s="25">
        <f>+'BUDGET '!I89+'BUDGET '!J89</f>
        <v>0</v>
      </c>
      <c r="I20" s="145">
        <f>+'BUDGET '!K89+'BUDGET '!L89</f>
        <v>0</v>
      </c>
      <c r="J20" s="333">
        <f>+'BUDGET '!M89</f>
        <v>0</v>
      </c>
    </row>
    <row r="21" spans="1:10" ht="14.25" hidden="1" customHeight="1" x14ac:dyDescent="0.2">
      <c r="A21" s="141" t="str">
        <f>+'BUDGET '!A91</f>
        <v>2.4.7   Participant Travel</v>
      </c>
      <c r="B21" s="3"/>
      <c r="C21" s="3"/>
      <c r="D21" s="43">
        <f>+'BUDGET '!G97+'BUDGET '!I97+'BUDGET '!K97</f>
        <v>0</v>
      </c>
      <c r="E21" s="25">
        <f>+'BUDGET '!H97+'BUDGET '!J97+'BUDGET '!L97</f>
        <v>0</v>
      </c>
      <c r="F21" s="145">
        <f>+D21+E21</f>
        <v>0</v>
      </c>
      <c r="G21" s="147">
        <f>+'BUDGET '!G97+'BUDGET '!H97</f>
        <v>0</v>
      </c>
      <c r="H21" s="25">
        <f>+'BUDGET '!I97+'BUDGET '!J97</f>
        <v>0</v>
      </c>
      <c r="I21" s="145">
        <f>+'BUDGET '!K97+'BUDGET '!L97</f>
        <v>0</v>
      </c>
      <c r="J21" s="333">
        <f>+'BUDGET '!M97</f>
        <v>0</v>
      </c>
    </row>
    <row r="22" spans="1:10" x14ac:dyDescent="0.2">
      <c r="A22" s="176"/>
      <c r="B22" s="177"/>
      <c r="C22" s="178"/>
      <c r="D22" s="178"/>
      <c r="E22" s="178"/>
      <c r="F22" s="179"/>
      <c r="G22" s="180"/>
      <c r="H22" s="178"/>
      <c r="I22" s="178"/>
      <c r="J22" s="334"/>
    </row>
    <row r="23" spans="1:10" ht="15.75" thickBot="1" x14ac:dyDescent="0.3">
      <c r="A23" s="373" t="s">
        <v>48</v>
      </c>
      <c r="B23" s="374"/>
      <c r="C23" s="375"/>
      <c r="D23" s="376">
        <f t="shared" ref="D23:J23" si="1">SUM(D14:D22)</f>
        <v>0</v>
      </c>
      <c r="E23" s="376">
        <f t="shared" si="1"/>
        <v>0</v>
      </c>
      <c r="F23" s="377">
        <f t="shared" si="1"/>
        <v>0</v>
      </c>
      <c r="G23" s="378">
        <f t="shared" si="1"/>
        <v>0</v>
      </c>
      <c r="H23" s="376">
        <f t="shared" si="1"/>
        <v>0</v>
      </c>
      <c r="I23" s="377">
        <f t="shared" si="1"/>
        <v>0</v>
      </c>
      <c r="J23" s="379">
        <f t="shared" si="1"/>
        <v>0</v>
      </c>
    </row>
  </sheetData>
  <mergeCells count="4">
    <mergeCell ref="A11:C12"/>
    <mergeCell ref="A7:F7"/>
    <mergeCell ref="A23:C23"/>
    <mergeCell ref="A14:C14"/>
  </mergeCells>
  <phoneticPr fontId="0" type="noConversion"/>
  <pageMargins left="0.5" right="0.5" top="1" bottom="0.75" header="0.5" footer="0.5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3"/>
  <sheetViews>
    <sheetView zoomScaleNormal="100" workbookViewId="0">
      <pane ySplit="10" topLeftCell="A23" activePane="bottomLeft" state="frozen"/>
      <selection pane="bottomLeft"/>
    </sheetView>
  </sheetViews>
  <sheetFormatPr defaultRowHeight="12.75" x14ac:dyDescent="0.2"/>
  <cols>
    <col min="2" max="2" width="8.28515625" customWidth="1"/>
    <col min="3" max="3" width="23.5703125" customWidth="1"/>
    <col min="4" max="4" width="11.140625" customWidth="1"/>
    <col min="5" max="5" width="9.28515625" customWidth="1"/>
    <col min="6" max="7" width="9" customWidth="1"/>
    <col min="8" max="9" width="10.28515625" customWidth="1"/>
    <col min="10" max="10" width="8.5703125" customWidth="1"/>
    <col min="11" max="12" width="10.28515625" customWidth="1"/>
    <col min="13" max="13" width="9.5703125" customWidth="1"/>
    <col min="14" max="14" width="8.7109375" customWidth="1"/>
    <col min="15" max="15" width="8.28515625" customWidth="1"/>
    <col min="16" max="16" width="10.42578125" customWidth="1"/>
    <col min="18" max="18" width="12" customWidth="1"/>
  </cols>
  <sheetData>
    <row r="1" spans="1:19" x14ac:dyDescent="0.2">
      <c r="A1" s="1" t="str">
        <f>+'BUDGET SUMMARY'!A1</f>
        <v>Agency Name:  ENTER YOUR AGENCY NAME HERE</v>
      </c>
      <c r="R1" s="84">
        <f ca="1">TODAY()</f>
        <v>45723</v>
      </c>
    </row>
    <row r="2" spans="1:19" x14ac:dyDescent="0.2">
      <c r="A2" s="1" t="str">
        <f>+'BUDGET SUMMARY'!A1:A2</f>
        <v>Funding Source: ONE STOP OPERATOR</v>
      </c>
    </row>
    <row r="3" spans="1:19" x14ac:dyDescent="0.2">
      <c r="A3" s="1" t="str">
        <f>+'BUDGET SUMMARY'!A3</f>
        <v xml:space="preserve">Funding Source:   </v>
      </c>
    </row>
    <row r="4" spans="1:19" x14ac:dyDescent="0.2">
      <c r="A4" s="1" t="str">
        <f>+'BUDGET SUMMARY'!A4</f>
        <v xml:space="preserve">Funding Source:  </v>
      </c>
    </row>
    <row r="5" spans="1:19" x14ac:dyDescent="0.2">
      <c r="A5" s="1" t="str">
        <f>+'BUDGET SUMMARY'!A5</f>
        <v>Addendum #:   REQUEST FOR PROPOSAL</v>
      </c>
    </row>
    <row r="6" spans="1:19" ht="20.25" customHeight="1" x14ac:dyDescent="0.25">
      <c r="A6" s="353" t="s">
        <v>42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</row>
    <row r="8" spans="1:19" ht="15.75" customHeight="1" x14ac:dyDescent="0.2">
      <c r="A8" s="361" t="s">
        <v>124</v>
      </c>
      <c r="B8" s="362"/>
      <c r="C8" s="363"/>
      <c r="D8" s="367" t="s">
        <v>66</v>
      </c>
      <c r="E8" s="351" t="s">
        <v>125</v>
      </c>
      <c r="F8" s="367" t="s">
        <v>126</v>
      </c>
      <c r="G8" s="369" t="s">
        <v>145</v>
      </c>
      <c r="H8" s="370"/>
      <c r="I8" s="369" t="s">
        <v>146</v>
      </c>
      <c r="J8" s="370"/>
      <c r="K8" s="367" t="s">
        <v>155</v>
      </c>
      <c r="L8" s="351" t="s">
        <v>156</v>
      </c>
      <c r="M8" s="351" t="s">
        <v>157</v>
      </c>
      <c r="N8" s="351" t="s">
        <v>67</v>
      </c>
      <c r="O8" s="351" t="s">
        <v>158</v>
      </c>
      <c r="P8" s="351" t="s">
        <v>68</v>
      </c>
      <c r="Q8" s="351" t="s">
        <v>127</v>
      </c>
      <c r="R8" s="359" t="s">
        <v>164</v>
      </c>
      <c r="S8" s="354" t="s">
        <v>69</v>
      </c>
    </row>
    <row r="9" spans="1:19" ht="46.5" customHeight="1" x14ac:dyDescent="0.2">
      <c r="A9" s="364"/>
      <c r="B9" s="365"/>
      <c r="C9" s="366"/>
      <c r="D9" s="368"/>
      <c r="E9" s="352"/>
      <c r="F9" s="368"/>
      <c r="G9" s="156" t="s">
        <v>40</v>
      </c>
      <c r="H9" s="156" t="s">
        <v>41</v>
      </c>
      <c r="I9" s="156" t="s">
        <v>40</v>
      </c>
      <c r="J9" s="156" t="s">
        <v>41</v>
      </c>
      <c r="K9" s="368"/>
      <c r="L9" s="352"/>
      <c r="M9" s="352"/>
      <c r="N9" s="352"/>
      <c r="O9" s="352"/>
      <c r="P9" s="352"/>
      <c r="Q9" s="352"/>
      <c r="R9" s="360"/>
      <c r="S9" s="355"/>
    </row>
    <row r="10" spans="1:19" ht="46.5" customHeight="1" x14ac:dyDescent="0.2">
      <c r="A10" s="356" t="s">
        <v>147</v>
      </c>
      <c r="B10" s="357"/>
      <c r="C10" s="357"/>
      <c r="D10" s="357"/>
      <c r="E10" s="358"/>
      <c r="F10" s="150"/>
      <c r="G10" s="316"/>
      <c r="H10" s="316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</row>
    <row r="11" spans="1:19" ht="12.75" customHeight="1" x14ac:dyDescent="0.2">
      <c r="A11" s="317" t="s">
        <v>151</v>
      </c>
      <c r="B11" s="125"/>
      <c r="C11" s="126"/>
      <c r="D11" s="318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3">
        <f t="shared" ref="S11:S33" si="0">SUM(D11:R11)</f>
        <v>0</v>
      </c>
    </row>
    <row r="12" spans="1:19" x14ac:dyDescent="0.2">
      <c r="A12" s="124">
        <f>+'BUDGET '!B14</f>
        <v>0</v>
      </c>
      <c r="B12" s="128"/>
      <c r="C12" s="129"/>
      <c r="D12" s="127"/>
      <c r="E12" s="127"/>
      <c r="F12" s="130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3">
        <f t="shared" si="0"/>
        <v>0</v>
      </c>
    </row>
    <row r="13" spans="1:19" x14ac:dyDescent="0.2">
      <c r="A13" s="124">
        <f>+'BUDGET '!B15</f>
        <v>0</v>
      </c>
      <c r="B13" s="128"/>
      <c r="C13" s="129"/>
      <c r="D13" s="127"/>
      <c r="E13" s="127"/>
      <c r="F13" s="130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3">
        <f t="shared" si="0"/>
        <v>0</v>
      </c>
    </row>
    <row r="14" spans="1:19" x14ac:dyDescent="0.2">
      <c r="A14" s="124">
        <f>+'BUDGET '!B16</f>
        <v>0</v>
      </c>
      <c r="B14" s="128"/>
      <c r="C14" s="129"/>
      <c r="D14" s="127"/>
      <c r="E14" s="127"/>
      <c r="F14" s="130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3">
        <f t="shared" si="0"/>
        <v>0</v>
      </c>
    </row>
    <row r="15" spans="1:19" x14ac:dyDescent="0.2">
      <c r="A15" s="124">
        <f>+'BUDGET '!B17</f>
        <v>0</v>
      </c>
      <c r="B15" s="128"/>
      <c r="C15" s="129"/>
      <c r="D15" s="127"/>
      <c r="E15" s="127"/>
      <c r="F15" s="130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3">
        <f t="shared" si="0"/>
        <v>0</v>
      </c>
    </row>
    <row r="16" spans="1:19" x14ac:dyDescent="0.2">
      <c r="A16" s="124">
        <f>+'BUDGET '!B18</f>
        <v>0</v>
      </c>
      <c r="B16" s="128"/>
      <c r="C16" s="129"/>
      <c r="D16" s="127"/>
      <c r="E16" s="127"/>
      <c r="F16" s="130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3">
        <f t="shared" si="0"/>
        <v>0</v>
      </c>
    </row>
    <row r="17" spans="1:19" x14ac:dyDescent="0.2">
      <c r="A17" s="124">
        <f>+'BUDGET '!B19</f>
        <v>0</v>
      </c>
      <c r="B17" s="128"/>
      <c r="C17" s="129"/>
      <c r="D17" s="127"/>
      <c r="E17" s="127"/>
      <c r="F17" s="130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3">
        <f t="shared" si="0"/>
        <v>0</v>
      </c>
    </row>
    <row r="18" spans="1:19" x14ac:dyDescent="0.2">
      <c r="A18" s="124">
        <f>+'BUDGET '!B20</f>
        <v>0</v>
      </c>
      <c r="B18" s="128"/>
      <c r="C18" s="129"/>
      <c r="D18" s="127"/>
      <c r="E18" s="127"/>
      <c r="F18" s="130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3">
        <f t="shared" si="0"/>
        <v>0</v>
      </c>
    </row>
    <row r="19" spans="1:19" x14ac:dyDescent="0.2">
      <c r="A19" s="124">
        <f>+'BUDGET '!B21</f>
        <v>0</v>
      </c>
      <c r="B19" s="128"/>
      <c r="C19" s="129"/>
      <c r="D19" s="127"/>
      <c r="E19" s="127"/>
      <c r="F19" s="130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3">
        <f t="shared" si="0"/>
        <v>0</v>
      </c>
    </row>
    <row r="20" spans="1:19" x14ac:dyDescent="0.2">
      <c r="A20" s="124">
        <f>+'BUDGET '!B22</f>
        <v>0</v>
      </c>
      <c r="B20" s="128"/>
      <c r="C20" s="129"/>
      <c r="D20" s="127"/>
      <c r="E20" s="127"/>
      <c r="F20" s="130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3">
        <f t="shared" si="0"/>
        <v>0</v>
      </c>
    </row>
    <row r="21" spans="1:19" x14ac:dyDescent="0.2">
      <c r="A21" s="124">
        <f>+'BUDGET '!B23</f>
        <v>0</v>
      </c>
      <c r="B21" s="128"/>
      <c r="C21" s="129"/>
      <c r="D21" s="127"/>
      <c r="E21" s="127"/>
      <c r="F21" s="130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3">
        <f t="shared" si="0"/>
        <v>0</v>
      </c>
    </row>
    <row r="22" spans="1:19" x14ac:dyDescent="0.2">
      <c r="A22" s="124">
        <f>+'BUDGET '!B24</f>
        <v>0</v>
      </c>
      <c r="B22" s="128"/>
      <c r="C22" s="129"/>
      <c r="D22" s="127"/>
      <c r="E22" s="127"/>
      <c r="F22" s="130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3">
        <f t="shared" si="0"/>
        <v>0</v>
      </c>
    </row>
    <row r="23" spans="1:19" x14ac:dyDescent="0.2">
      <c r="A23" s="124">
        <f>+'BUDGET '!B25</f>
        <v>0</v>
      </c>
      <c r="B23" s="320"/>
      <c r="C23" s="321"/>
      <c r="D23" s="322"/>
      <c r="E23" s="322"/>
      <c r="F23" s="319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3">
        <f t="shared" si="0"/>
        <v>0</v>
      </c>
    </row>
    <row r="24" spans="1:19" x14ac:dyDescent="0.2">
      <c r="A24" s="124">
        <f>+'BUDGET '!B26</f>
        <v>0</v>
      </c>
      <c r="B24" s="128"/>
      <c r="C24" s="129"/>
      <c r="D24" s="127"/>
      <c r="E24" s="127"/>
      <c r="F24" s="130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3">
        <f t="shared" si="0"/>
        <v>0</v>
      </c>
    </row>
    <row r="25" spans="1:19" x14ac:dyDescent="0.2">
      <c r="A25" s="124">
        <f>+'BUDGET '!B27</f>
        <v>0</v>
      </c>
      <c r="B25" s="128"/>
      <c r="C25" s="129"/>
      <c r="D25" s="127"/>
      <c r="E25" s="127"/>
      <c r="F25" s="130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3">
        <f t="shared" si="0"/>
        <v>0</v>
      </c>
    </row>
    <row r="26" spans="1:19" x14ac:dyDescent="0.2">
      <c r="A26" s="124">
        <f>+'BUDGET '!B28</f>
        <v>0</v>
      </c>
      <c r="B26" s="128"/>
      <c r="C26" s="129"/>
      <c r="D26" s="127"/>
      <c r="E26" s="127"/>
      <c r="F26" s="130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3">
        <f t="shared" si="0"/>
        <v>0</v>
      </c>
    </row>
    <row r="27" spans="1:19" x14ac:dyDescent="0.2">
      <c r="A27" s="124">
        <f>+'BUDGET '!B29</f>
        <v>0</v>
      </c>
      <c r="B27" s="128"/>
      <c r="C27" s="129"/>
      <c r="D27" s="127"/>
      <c r="E27" s="127"/>
      <c r="F27" s="130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3">
        <f t="shared" si="0"/>
        <v>0</v>
      </c>
    </row>
    <row r="28" spans="1:19" x14ac:dyDescent="0.2">
      <c r="A28" s="124">
        <f>+'BUDGET '!B30</f>
        <v>0</v>
      </c>
      <c r="B28" s="128"/>
      <c r="C28" s="129"/>
      <c r="D28" s="127"/>
      <c r="E28" s="127"/>
      <c r="F28" s="130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3">
        <f t="shared" si="0"/>
        <v>0</v>
      </c>
    </row>
    <row r="29" spans="1:19" x14ac:dyDescent="0.2">
      <c r="A29" s="124">
        <f>+'BUDGET '!B31</f>
        <v>0</v>
      </c>
      <c r="B29" s="128"/>
      <c r="C29" s="129"/>
      <c r="D29" s="127"/>
      <c r="E29" s="127"/>
      <c r="F29" s="130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3">
        <f t="shared" si="0"/>
        <v>0</v>
      </c>
    </row>
    <row r="30" spans="1:19" x14ac:dyDescent="0.2">
      <c r="A30" s="124">
        <f>+'BUDGET '!B32</f>
        <v>0</v>
      </c>
      <c r="B30" s="128"/>
      <c r="C30" s="129"/>
      <c r="D30" s="127"/>
      <c r="E30" s="127"/>
      <c r="F30" s="130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3">
        <f t="shared" si="0"/>
        <v>0</v>
      </c>
    </row>
    <row r="31" spans="1:19" x14ac:dyDescent="0.2">
      <c r="A31" s="124">
        <f>+'BUDGET '!B33</f>
        <v>0</v>
      </c>
      <c r="B31" s="128"/>
      <c r="C31" s="129"/>
      <c r="D31" s="127"/>
      <c r="E31" s="127"/>
      <c r="F31" s="130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3">
        <f t="shared" si="0"/>
        <v>0</v>
      </c>
    </row>
    <row r="32" spans="1:19" x14ac:dyDescent="0.2">
      <c r="A32" s="124">
        <f>+'BUDGET '!B34</f>
        <v>0</v>
      </c>
      <c r="B32" s="128"/>
      <c r="C32" s="129"/>
      <c r="D32" s="127"/>
      <c r="E32" s="127"/>
      <c r="F32" s="130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3">
        <f t="shared" si="0"/>
        <v>0</v>
      </c>
    </row>
    <row r="33" spans="1:19" x14ac:dyDescent="0.2">
      <c r="A33" s="124">
        <f>+'BUDGET '!B35</f>
        <v>0</v>
      </c>
      <c r="B33" s="128"/>
      <c r="C33" s="129"/>
      <c r="D33" s="127"/>
      <c r="E33" s="127"/>
      <c r="F33" s="130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3">
        <f t="shared" si="0"/>
        <v>0</v>
      </c>
    </row>
    <row r="34" spans="1:19" x14ac:dyDescent="0.2">
      <c r="A34" s="124">
        <f>+'BUDGET '!B36</f>
        <v>0</v>
      </c>
      <c r="B34" s="128"/>
      <c r="C34" s="129"/>
      <c r="D34" s="127"/>
      <c r="E34" s="127"/>
      <c r="F34" s="130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3"/>
    </row>
    <row r="35" spans="1:19" x14ac:dyDescent="0.2">
      <c r="A35" s="124">
        <f>+'BUDGET '!B37</f>
        <v>0</v>
      </c>
      <c r="B35" s="128"/>
      <c r="C35" s="129"/>
      <c r="D35" s="127"/>
      <c r="E35" s="127"/>
      <c r="F35" s="130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3">
        <f>SUM(D35:R35)</f>
        <v>0</v>
      </c>
    </row>
    <row r="36" spans="1:19" x14ac:dyDescent="0.2">
      <c r="A36" s="124">
        <f>+'BUDGET '!B38</f>
        <v>0</v>
      </c>
      <c r="B36" s="128"/>
      <c r="C36" s="129"/>
      <c r="D36" s="127"/>
      <c r="E36" s="127"/>
      <c r="F36" s="130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3">
        <f>SUM(D36:R36)</f>
        <v>0</v>
      </c>
    </row>
    <row r="37" spans="1:19" ht="15.75" x14ac:dyDescent="0.25">
      <c r="A37" s="324" t="s">
        <v>148</v>
      </c>
      <c r="B37" s="325"/>
      <c r="C37" s="326"/>
      <c r="D37" s="157">
        <f>SUM(D12:D36)</f>
        <v>0</v>
      </c>
      <c r="E37" s="157">
        <f t="shared" ref="E37:R37" si="1">SUM(E12:E36)</f>
        <v>0</v>
      </c>
      <c r="F37" s="157">
        <f t="shared" si="1"/>
        <v>0</v>
      </c>
      <c r="G37" s="157">
        <f t="shared" si="1"/>
        <v>0</v>
      </c>
      <c r="H37" s="157">
        <f t="shared" si="1"/>
        <v>0</v>
      </c>
      <c r="I37" s="157">
        <f t="shared" si="1"/>
        <v>0</v>
      </c>
      <c r="J37" s="157">
        <f t="shared" si="1"/>
        <v>0</v>
      </c>
      <c r="K37" s="157">
        <f t="shared" si="1"/>
        <v>0</v>
      </c>
      <c r="L37" s="157">
        <f t="shared" si="1"/>
        <v>0</v>
      </c>
      <c r="M37" s="157">
        <f t="shared" si="1"/>
        <v>0</v>
      </c>
      <c r="N37" s="157">
        <f t="shared" si="1"/>
        <v>0</v>
      </c>
      <c r="O37" s="157">
        <f t="shared" si="1"/>
        <v>0</v>
      </c>
      <c r="P37" s="157">
        <f t="shared" si="1"/>
        <v>0</v>
      </c>
      <c r="Q37" s="157">
        <f t="shared" si="1"/>
        <v>0</v>
      </c>
      <c r="R37" s="157">
        <f t="shared" si="1"/>
        <v>0</v>
      </c>
      <c r="S37" s="158">
        <f>SUM(D37:R37)</f>
        <v>0</v>
      </c>
    </row>
    <row r="38" spans="1:19" ht="15.75" x14ac:dyDescent="0.25">
      <c r="A38" s="327"/>
      <c r="B38" s="325" t="s">
        <v>149</v>
      </c>
      <c r="C38" s="328"/>
      <c r="D38" s="159">
        <f t="shared" ref="D38:R38" si="2">D37/40</f>
        <v>0</v>
      </c>
      <c r="E38" s="159">
        <f t="shared" si="2"/>
        <v>0</v>
      </c>
      <c r="F38" s="159">
        <f t="shared" si="2"/>
        <v>0</v>
      </c>
      <c r="G38" s="159">
        <f t="shared" si="2"/>
        <v>0</v>
      </c>
      <c r="H38" s="159">
        <f t="shared" si="2"/>
        <v>0</v>
      </c>
      <c r="I38" s="159">
        <f t="shared" si="2"/>
        <v>0</v>
      </c>
      <c r="J38" s="159">
        <f t="shared" si="2"/>
        <v>0</v>
      </c>
      <c r="K38" s="159">
        <f t="shared" si="2"/>
        <v>0</v>
      </c>
      <c r="L38" s="159">
        <f t="shared" si="2"/>
        <v>0</v>
      </c>
      <c r="M38" s="159">
        <f t="shared" si="2"/>
        <v>0</v>
      </c>
      <c r="N38" s="159">
        <f t="shared" si="2"/>
        <v>0</v>
      </c>
      <c r="O38" s="159">
        <f t="shared" si="2"/>
        <v>0</v>
      </c>
      <c r="P38" s="159">
        <f t="shared" si="2"/>
        <v>0</v>
      </c>
      <c r="Q38" s="159">
        <f t="shared" si="2"/>
        <v>0</v>
      </c>
      <c r="R38" s="159">
        <f t="shared" si="2"/>
        <v>0</v>
      </c>
      <c r="S38" s="158">
        <f>SUM(D38:R38)</f>
        <v>0</v>
      </c>
    </row>
    <row r="39" spans="1:19" ht="15.75" x14ac:dyDescent="0.25">
      <c r="A39" s="160" t="s">
        <v>64</v>
      </c>
      <c r="B39" s="69" t="s">
        <v>70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</row>
    <row r="40" spans="1:19" x14ac:dyDescent="0.2">
      <c r="A40" s="160"/>
      <c r="B40" s="6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</row>
    <row r="41" spans="1:19" x14ac:dyDescent="0.2">
      <c r="A41" s="161" t="s">
        <v>150</v>
      </c>
    </row>
    <row r="42" spans="1:19" x14ac:dyDescent="0.2">
      <c r="A42" s="1"/>
      <c r="B42" s="1"/>
    </row>
    <row r="43" spans="1:19" x14ac:dyDescent="0.2">
      <c r="A43" s="1"/>
      <c r="B43" s="1"/>
    </row>
  </sheetData>
  <protectedRanges>
    <protectedRange sqref="A8:B8 S8:S36 A9:C12 B24:K36 L11:R36 D10:K23 A37:S38 B13:C23 A13:A36" name="Staff Alloc sheet Data Entry_2_1_1_2"/>
    <protectedRange sqref="D9:J9 D8:R8" name="Staff Alloc sheet Data Entry_2_2"/>
  </protectedRanges>
  <mergeCells count="17">
    <mergeCell ref="K8:K9"/>
    <mergeCell ref="M8:M9"/>
    <mergeCell ref="N8:N9"/>
    <mergeCell ref="A6:S6"/>
    <mergeCell ref="S8:S9"/>
    <mergeCell ref="A10:E10"/>
    <mergeCell ref="O8:O9"/>
    <mergeCell ref="P8:P9"/>
    <mergeCell ref="Q8:Q9"/>
    <mergeCell ref="R8:R9"/>
    <mergeCell ref="A8:C9"/>
    <mergeCell ref="D8:D9"/>
    <mergeCell ref="E8:E9"/>
    <mergeCell ref="F8:F9"/>
    <mergeCell ref="G8:H8"/>
    <mergeCell ref="I8:J8"/>
    <mergeCell ref="L8:L9"/>
  </mergeCells>
  <phoneticPr fontId="0" type="noConversion"/>
  <pageMargins left="0.25" right="0.25" top="0.75" bottom="0.75" header="0.3" footer="0.3"/>
  <pageSetup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177"/>
  <sheetViews>
    <sheetView topLeftCell="A10" workbookViewId="0"/>
  </sheetViews>
  <sheetFormatPr defaultRowHeight="12.75" x14ac:dyDescent="0.2"/>
  <cols>
    <col min="1" max="1" width="3.42578125" customWidth="1"/>
    <col min="2" max="2" width="41.5703125" customWidth="1"/>
    <col min="3" max="3" width="7.85546875" style="14" customWidth="1"/>
    <col min="4" max="4" width="10.5703125" customWidth="1"/>
    <col min="5" max="5" width="12.140625" customWidth="1"/>
    <col min="6" max="6" width="1.140625" customWidth="1"/>
  </cols>
  <sheetData>
    <row r="1" spans="1:98" ht="18.75" customHeight="1" x14ac:dyDescent="0.2">
      <c r="A1" s="1" t="str">
        <f>+'BUDGET '!A1</f>
        <v>Agency Name:  ENTER YOUR AGENCY NAME HERE</v>
      </c>
      <c r="E1" s="84">
        <f ca="1">TODAY()</f>
        <v>45723</v>
      </c>
    </row>
    <row r="2" spans="1:98" ht="18.75" customHeight="1" x14ac:dyDescent="0.2">
      <c r="A2" s="1" t="str">
        <f>+'BUDGET '!A2</f>
        <v>Funding Source: ONE STOP OPERATOR</v>
      </c>
    </row>
    <row r="3" spans="1:98" ht="18.75" customHeight="1" x14ac:dyDescent="0.2">
      <c r="A3" s="1" t="str">
        <f>+'BUDGET '!A5</f>
        <v>Addendum #:   REQUEST FOR PROPOSAL</v>
      </c>
    </row>
    <row r="4" spans="1:98" ht="10.5" customHeight="1" x14ac:dyDescent="0.2"/>
    <row r="5" spans="1:98" ht="10.5" customHeight="1" thickBot="1" x14ac:dyDescent="0.25"/>
    <row r="6" spans="1:98" ht="47.25" customHeight="1" thickTop="1" x14ac:dyDescent="0.25">
      <c r="A6" s="371" t="s">
        <v>19</v>
      </c>
      <c r="B6" s="372"/>
      <c r="C6" s="188" t="s">
        <v>8</v>
      </c>
      <c r="D6" s="188" t="s">
        <v>9</v>
      </c>
      <c r="E6" s="189" t="s">
        <v>121</v>
      </c>
      <c r="F6" s="190"/>
    </row>
    <row r="7" spans="1:98" ht="18.75" x14ac:dyDescent="0.3">
      <c r="A7" s="214" t="s">
        <v>111</v>
      </c>
      <c r="B7" s="191"/>
      <c r="C7" s="235"/>
      <c r="D7" s="25"/>
      <c r="E7" s="25"/>
      <c r="F7" s="193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</row>
    <row r="8" spans="1:98" x14ac:dyDescent="0.2">
      <c r="A8" s="215">
        <v>1</v>
      </c>
      <c r="B8" s="234">
        <f>+'BUDGET '!B14</f>
        <v>0</v>
      </c>
      <c r="C8" s="237">
        <f>+'BUDGET '!C14</f>
        <v>0</v>
      </c>
      <c r="D8" s="25">
        <f t="shared" ref="D8:D33" si="0">SUM(E8:E8)</f>
        <v>0</v>
      </c>
      <c r="E8" s="231">
        <f>ROUND((+'BUDGET '!M14),0)</f>
        <v>0</v>
      </c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</row>
    <row r="9" spans="1:98" x14ac:dyDescent="0.2">
      <c r="A9" s="215">
        <f>A8+1</f>
        <v>2</v>
      </c>
      <c r="B9" s="230">
        <f>+'BUDGET '!B15</f>
        <v>0</v>
      </c>
      <c r="C9" s="237">
        <f>+'BUDGET '!C15</f>
        <v>0</v>
      </c>
      <c r="D9" s="25">
        <f t="shared" si="0"/>
        <v>0</v>
      </c>
      <c r="E9" s="231">
        <f>ROUND((+'BUDGET '!M15),0)</f>
        <v>0</v>
      </c>
      <c r="F9" s="193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</row>
    <row r="10" spans="1:98" x14ac:dyDescent="0.2">
      <c r="A10" s="215">
        <f t="shared" ref="A10:A37" si="1">A9+1</f>
        <v>3</v>
      </c>
      <c r="B10" s="230">
        <f>+'BUDGET '!B16</f>
        <v>0</v>
      </c>
      <c r="C10" s="237">
        <f>+'BUDGET '!C16</f>
        <v>0</v>
      </c>
      <c r="D10" s="25">
        <f t="shared" si="0"/>
        <v>0</v>
      </c>
      <c r="E10" s="231">
        <f>ROUND((+'BUDGET '!M16),0)</f>
        <v>0</v>
      </c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</row>
    <row r="11" spans="1:98" x14ac:dyDescent="0.2">
      <c r="A11" s="215">
        <f t="shared" si="1"/>
        <v>4</v>
      </c>
      <c r="B11" s="230">
        <f>+'BUDGET '!B17</f>
        <v>0</v>
      </c>
      <c r="C11" s="237">
        <f>+'BUDGET '!C17</f>
        <v>0</v>
      </c>
      <c r="D11" s="25">
        <f t="shared" si="0"/>
        <v>0</v>
      </c>
      <c r="E11" s="231">
        <f>ROUND((+'BUDGET '!M17),0)</f>
        <v>0</v>
      </c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</row>
    <row r="12" spans="1:98" x14ac:dyDescent="0.2">
      <c r="A12" s="215">
        <f t="shared" si="1"/>
        <v>5</v>
      </c>
      <c r="B12" s="230">
        <f>+'BUDGET '!B18</f>
        <v>0</v>
      </c>
      <c r="C12" s="237">
        <f>+'BUDGET '!C18</f>
        <v>0</v>
      </c>
      <c r="D12" s="25">
        <f t="shared" si="0"/>
        <v>0</v>
      </c>
      <c r="E12" s="231">
        <f>ROUND((+'BUDGET '!M18),0)</f>
        <v>0</v>
      </c>
      <c r="F12" s="193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</row>
    <row r="13" spans="1:98" x14ac:dyDescent="0.2">
      <c r="A13" s="215">
        <f t="shared" si="1"/>
        <v>6</v>
      </c>
      <c r="B13" s="230">
        <f>+'BUDGET '!B19</f>
        <v>0</v>
      </c>
      <c r="C13" s="237">
        <f>+'BUDGET '!C19</f>
        <v>0</v>
      </c>
      <c r="D13" s="25">
        <f t="shared" si="0"/>
        <v>0</v>
      </c>
      <c r="E13" s="231">
        <f>ROUND((+'BUDGET '!M19),0)</f>
        <v>0</v>
      </c>
      <c r="F13" s="193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</row>
    <row r="14" spans="1:98" x14ac:dyDescent="0.2">
      <c r="A14" s="215">
        <f t="shared" si="1"/>
        <v>7</v>
      </c>
      <c r="B14" s="230">
        <f>+'BUDGET '!B20</f>
        <v>0</v>
      </c>
      <c r="C14" s="237">
        <f>+'BUDGET '!C20</f>
        <v>0</v>
      </c>
      <c r="D14" s="25">
        <f t="shared" si="0"/>
        <v>0</v>
      </c>
      <c r="E14" s="231">
        <f>ROUND((+'BUDGET '!M20),0)</f>
        <v>0</v>
      </c>
      <c r="F14" s="193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</row>
    <row r="15" spans="1:98" x14ac:dyDescent="0.2">
      <c r="A15" s="215">
        <f t="shared" si="1"/>
        <v>8</v>
      </c>
      <c r="B15" s="230">
        <f>+'BUDGET '!B21</f>
        <v>0</v>
      </c>
      <c r="C15" s="237">
        <f>+'BUDGET '!C21</f>
        <v>0</v>
      </c>
      <c r="D15" s="25">
        <f t="shared" si="0"/>
        <v>0</v>
      </c>
      <c r="E15" s="231">
        <f>ROUND((+'BUDGET '!M21),0)</f>
        <v>0</v>
      </c>
      <c r="F15" s="193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</row>
    <row r="16" spans="1:98" x14ac:dyDescent="0.2">
      <c r="A16" s="215">
        <f t="shared" si="1"/>
        <v>9</v>
      </c>
      <c r="B16" s="230">
        <f>+'BUDGET '!B22</f>
        <v>0</v>
      </c>
      <c r="C16" s="237">
        <f>+'BUDGET '!C22</f>
        <v>0</v>
      </c>
      <c r="D16" s="25">
        <f t="shared" si="0"/>
        <v>0</v>
      </c>
      <c r="E16" s="231">
        <f>ROUND((+'BUDGET '!M22),0)</f>
        <v>0</v>
      </c>
      <c r="F16" s="193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</row>
    <row r="17" spans="1:98" x14ac:dyDescent="0.2">
      <c r="A17" s="215">
        <f t="shared" si="1"/>
        <v>10</v>
      </c>
      <c r="B17" s="230">
        <f>+'BUDGET '!B23</f>
        <v>0</v>
      </c>
      <c r="C17" s="237">
        <f>+'BUDGET '!C23</f>
        <v>0</v>
      </c>
      <c r="D17" s="25">
        <f t="shared" si="0"/>
        <v>0</v>
      </c>
      <c r="E17" s="231">
        <f>ROUND((+'BUDGET '!M23),0)</f>
        <v>0</v>
      </c>
      <c r="F17" s="193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</row>
    <row r="18" spans="1:98" x14ac:dyDescent="0.2">
      <c r="A18" s="215">
        <f t="shared" si="1"/>
        <v>11</v>
      </c>
      <c r="B18" s="230">
        <f>+'BUDGET '!B24</f>
        <v>0</v>
      </c>
      <c r="C18" s="237">
        <f>+'BUDGET '!C24</f>
        <v>0</v>
      </c>
      <c r="D18" s="25">
        <f t="shared" si="0"/>
        <v>0</v>
      </c>
      <c r="E18" s="231">
        <f>ROUND((+'BUDGET '!M24),0)</f>
        <v>0</v>
      </c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</row>
    <row r="19" spans="1:98" x14ac:dyDescent="0.2">
      <c r="A19" s="215">
        <f t="shared" si="1"/>
        <v>12</v>
      </c>
      <c r="B19" s="230">
        <f>+'BUDGET '!B25</f>
        <v>0</v>
      </c>
      <c r="C19" s="237">
        <f>+'BUDGET '!C25</f>
        <v>0</v>
      </c>
      <c r="D19" s="25">
        <f t="shared" si="0"/>
        <v>0</v>
      </c>
      <c r="E19" s="231">
        <f>ROUND((+'BUDGET '!M25),0)</f>
        <v>0</v>
      </c>
      <c r="F19" s="193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</row>
    <row r="20" spans="1:98" x14ac:dyDescent="0.2">
      <c r="A20" s="215">
        <f t="shared" si="1"/>
        <v>13</v>
      </c>
      <c r="B20" s="230">
        <f>+'BUDGET '!B26</f>
        <v>0</v>
      </c>
      <c r="C20" s="237">
        <f>+'BUDGET '!C26</f>
        <v>0</v>
      </c>
      <c r="D20" s="25">
        <f t="shared" si="0"/>
        <v>0</v>
      </c>
      <c r="E20" s="231">
        <f>ROUND((+'BUDGET '!M26),0)</f>
        <v>0</v>
      </c>
      <c r="F20" s="193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</row>
    <row r="21" spans="1:98" x14ac:dyDescent="0.2">
      <c r="A21" s="215">
        <f t="shared" si="1"/>
        <v>14</v>
      </c>
      <c r="B21" s="230">
        <f>+'BUDGET '!B27</f>
        <v>0</v>
      </c>
      <c r="C21" s="237">
        <f>+'BUDGET '!C27</f>
        <v>0</v>
      </c>
      <c r="D21" s="25">
        <f t="shared" si="0"/>
        <v>0</v>
      </c>
      <c r="E21" s="231">
        <f>ROUND((+'BUDGET '!M27),0)</f>
        <v>0</v>
      </c>
      <c r="F21" s="193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</row>
    <row r="22" spans="1:98" x14ac:dyDescent="0.2">
      <c r="A22" s="215">
        <f t="shared" si="1"/>
        <v>15</v>
      </c>
      <c r="B22" s="230">
        <f>+'BUDGET '!B28</f>
        <v>0</v>
      </c>
      <c r="C22" s="237">
        <f>+'BUDGET '!C28</f>
        <v>0</v>
      </c>
      <c r="D22" s="25">
        <f t="shared" si="0"/>
        <v>0</v>
      </c>
      <c r="E22" s="231">
        <f>ROUND((+'BUDGET '!M28),0)</f>
        <v>0</v>
      </c>
      <c r="F22" s="193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</row>
    <row r="23" spans="1:98" x14ac:dyDescent="0.2">
      <c r="A23" s="215">
        <f t="shared" si="1"/>
        <v>16</v>
      </c>
      <c r="B23" s="230">
        <f>+'BUDGET '!B29</f>
        <v>0</v>
      </c>
      <c r="C23" s="237">
        <f>+'BUDGET '!C29</f>
        <v>0</v>
      </c>
      <c r="D23" s="25">
        <f t="shared" si="0"/>
        <v>0</v>
      </c>
      <c r="E23" s="231">
        <f>ROUND((+'BUDGET '!M29),0)</f>
        <v>0</v>
      </c>
      <c r="F23" s="193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</row>
    <row r="24" spans="1:98" x14ac:dyDescent="0.2">
      <c r="A24" s="215">
        <f t="shared" si="1"/>
        <v>17</v>
      </c>
      <c r="B24" s="230">
        <f>+'BUDGET '!B30</f>
        <v>0</v>
      </c>
      <c r="C24" s="237">
        <f>+'BUDGET '!C30</f>
        <v>0</v>
      </c>
      <c r="D24" s="25">
        <f t="shared" si="0"/>
        <v>0</v>
      </c>
      <c r="E24" s="231">
        <f>ROUND((+'BUDGET '!M30),0)</f>
        <v>0</v>
      </c>
      <c r="F24" s="193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</row>
    <row r="25" spans="1:98" x14ac:dyDescent="0.2">
      <c r="A25" s="215">
        <f t="shared" si="1"/>
        <v>18</v>
      </c>
      <c r="B25" s="230">
        <f>+'BUDGET '!B31</f>
        <v>0</v>
      </c>
      <c r="C25" s="237">
        <f>+'BUDGET '!C31</f>
        <v>0</v>
      </c>
      <c r="D25" s="25">
        <f t="shared" si="0"/>
        <v>0</v>
      </c>
      <c r="E25" s="231">
        <f>ROUND((+'BUDGET '!M31),0)</f>
        <v>0</v>
      </c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</row>
    <row r="26" spans="1:98" x14ac:dyDescent="0.2">
      <c r="A26" s="215">
        <f t="shared" si="1"/>
        <v>19</v>
      </c>
      <c r="B26" s="230">
        <f>+'BUDGET '!B32</f>
        <v>0</v>
      </c>
      <c r="C26" s="237">
        <f>+'BUDGET '!C32</f>
        <v>0</v>
      </c>
      <c r="D26" s="25">
        <f t="shared" si="0"/>
        <v>0</v>
      </c>
      <c r="E26" s="231">
        <f>ROUND((+'BUDGET '!M32),0)</f>
        <v>0</v>
      </c>
      <c r="F26" s="193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</row>
    <row r="27" spans="1:98" x14ac:dyDescent="0.2">
      <c r="A27" s="215">
        <f t="shared" si="1"/>
        <v>20</v>
      </c>
      <c r="B27" s="230">
        <f>+'BUDGET '!B33</f>
        <v>0</v>
      </c>
      <c r="C27" s="237">
        <f>+'BUDGET '!C33</f>
        <v>0</v>
      </c>
      <c r="D27" s="25">
        <f t="shared" si="0"/>
        <v>0</v>
      </c>
      <c r="E27" s="231">
        <f>ROUND((+'BUDGET '!M33),0)</f>
        <v>0</v>
      </c>
      <c r="F27" s="193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</row>
    <row r="28" spans="1:98" x14ac:dyDescent="0.2">
      <c r="A28" s="215">
        <f t="shared" si="1"/>
        <v>21</v>
      </c>
      <c r="B28" s="230">
        <f>+'BUDGET '!B34</f>
        <v>0</v>
      </c>
      <c r="C28" s="237">
        <f>+'BUDGET '!C34</f>
        <v>0</v>
      </c>
      <c r="D28" s="25">
        <f t="shared" si="0"/>
        <v>0</v>
      </c>
      <c r="E28" s="231">
        <f>ROUND((+'BUDGET '!M34),0)</f>
        <v>0</v>
      </c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</row>
    <row r="29" spans="1:98" x14ac:dyDescent="0.2">
      <c r="A29" s="215">
        <f t="shared" si="1"/>
        <v>22</v>
      </c>
      <c r="B29" s="230">
        <f>+'BUDGET '!B35</f>
        <v>0</v>
      </c>
      <c r="C29" s="237">
        <f>+'BUDGET '!C35</f>
        <v>0</v>
      </c>
      <c r="D29" s="25">
        <f t="shared" si="0"/>
        <v>0</v>
      </c>
      <c r="E29" s="231">
        <f>ROUND((+'BUDGET '!M35),0)</f>
        <v>0</v>
      </c>
      <c r="F29" s="193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</row>
    <row r="30" spans="1:98" x14ac:dyDescent="0.2">
      <c r="A30" s="215">
        <f t="shared" si="1"/>
        <v>23</v>
      </c>
      <c r="B30" s="230">
        <f>+'BUDGET '!B36</f>
        <v>0</v>
      </c>
      <c r="C30" s="237">
        <f>+'BUDGET '!C36</f>
        <v>0</v>
      </c>
      <c r="D30" s="25">
        <f t="shared" si="0"/>
        <v>0</v>
      </c>
      <c r="E30" s="231">
        <f>ROUND((+'BUDGET '!M36),0)</f>
        <v>0</v>
      </c>
      <c r="F30" s="193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</row>
    <row r="31" spans="1:98" x14ac:dyDescent="0.2">
      <c r="A31" s="215">
        <f t="shared" si="1"/>
        <v>24</v>
      </c>
      <c r="B31" s="230">
        <f>+'BUDGET '!B37</f>
        <v>0</v>
      </c>
      <c r="C31" s="237">
        <f>+'BUDGET '!C37</f>
        <v>0</v>
      </c>
      <c r="D31" s="25">
        <f t="shared" si="0"/>
        <v>0</v>
      </c>
      <c r="E31" s="231">
        <f>ROUND((+'BUDGET '!M37),0)</f>
        <v>0</v>
      </c>
      <c r="F31" s="193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</row>
    <row r="32" spans="1:98" x14ac:dyDescent="0.2">
      <c r="A32" s="215">
        <f t="shared" si="1"/>
        <v>25</v>
      </c>
      <c r="B32" s="230">
        <f>+'BUDGET '!B38</f>
        <v>0</v>
      </c>
      <c r="C32" s="237">
        <f>+'BUDGET '!C38</f>
        <v>0</v>
      </c>
      <c r="D32" s="25">
        <f t="shared" si="0"/>
        <v>0</v>
      </c>
      <c r="E32" s="231">
        <f>ROUND((+'BUDGET '!M38),0)</f>
        <v>0</v>
      </c>
      <c r="F32" s="193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</row>
    <row r="33" spans="1:98" x14ac:dyDescent="0.2">
      <c r="A33" s="215">
        <f t="shared" si="1"/>
        <v>26</v>
      </c>
      <c r="B33" s="236" t="s">
        <v>108</v>
      </c>
      <c r="C33" s="195"/>
      <c r="D33" s="25">
        <f t="shared" si="0"/>
        <v>0</v>
      </c>
      <c r="E33" s="231">
        <f>+'BUDGET '!M50</f>
        <v>0</v>
      </c>
      <c r="F33" s="193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</row>
    <row r="34" spans="1:98" x14ac:dyDescent="0.2">
      <c r="A34" s="215">
        <f t="shared" si="1"/>
        <v>27</v>
      </c>
      <c r="B34" s="3"/>
      <c r="C34" s="195"/>
      <c r="D34" s="25"/>
      <c r="E34" s="25"/>
      <c r="F34" s="193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</row>
    <row r="35" spans="1:98" ht="15" x14ac:dyDescent="0.25">
      <c r="A35" s="215">
        <f t="shared" si="1"/>
        <v>28</v>
      </c>
      <c r="B35" s="220" t="s">
        <v>94</v>
      </c>
      <c r="C35" s="196"/>
      <c r="D35" s="25">
        <f>SUM(E35:E35)</f>
        <v>0</v>
      </c>
      <c r="E35" s="25">
        <f t="shared" ref="E35" si="2">SUM(E7:E34)</f>
        <v>0</v>
      </c>
      <c r="F35" s="193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</row>
    <row r="36" spans="1:98" ht="15" x14ac:dyDescent="0.25">
      <c r="A36" s="215">
        <f t="shared" si="1"/>
        <v>29</v>
      </c>
      <c r="B36" s="220"/>
      <c r="C36" s="196"/>
      <c r="D36" s="25"/>
      <c r="E36" s="25"/>
      <c r="F36" s="193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</row>
    <row r="37" spans="1:98" ht="15.75" thickBot="1" x14ac:dyDescent="0.3">
      <c r="A37" s="215">
        <f t="shared" si="1"/>
        <v>30</v>
      </c>
      <c r="B37" s="221" t="s">
        <v>104</v>
      </c>
      <c r="C37" s="196"/>
      <c r="D37" s="197">
        <f>SUM(E37:E37)</f>
        <v>0</v>
      </c>
      <c r="E37" s="232">
        <f>+'BUDGET '!M64</f>
        <v>0</v>
      </c>
      <c r="F37" s="198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</row>
    <row r="38" spans="1:98" ht="15.75" thickBot="1" x14ac:dyDescent="0.3">
      <c r="A38" s="215">
        <f>A37+1</f>
        <v>31</v>
      </c>
      <c r="B38" s="222" t="s">
        <v>95</v>
      </c>
      <c r="C38" s="199"/>
      <c r="D38" s="200">
        <f>+D37+D35</f>
        <v>0</v>
      </c>
      <c r="E38" s="200">
        <f t="shared" ref="E38" si="3">+E37+E35</f>
        <v>0</v>
      </c>
      <c r="F38" s="201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</row>
    <row r="39" spans="1:98" ht="13.5" thickBot="1" x14ac:dyDescent="0.25">
      <c r="A39" s="216"/>
      <c r="B39" s="202"/>
      <c r="C39" s="203"/>
      <c r="D39" s="204"/>
      <c r="E39" s="205"/>
      <c r="F39" s="206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</row>
    <row r="40" spans="1:98" ht="13.5" thickBot="1" x14ac:dyDescent="0.25">
      <c r="A40" s="216"/>
      <c r="B40" s="202"/>
      <c r="C40" s="203"/>
      <c r="D40" s="204"/>
      <c r="E40" s="205"/>
      <c r="F40" s="206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</row>
    <row r="41" spans="1:98" ht="15" x14ac:dyDescent="0.25">
      <c r="A41" s="218">
        <f>A38+1</f>
        <v>32</v>
      </c>
      <c r="B41" s="223" t="s">
        <v>96</v>
      </c>
      <c r="C41" s="207"/>
      <c r="D41" s="208">
        <f>+D35</f>
        <v>0</v>
      </c>
      <c r="E41" s="208">
        <f>+E35</f>
        <v>0</v>
      </c>
      <c r="F41" s="209" t="e">
        <f>+#REF!+F35</f>
        <v>#REF!</v>
      </c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</row>
    <row r="42" spans="1:98" ht="15" x14ac:dyDescent="0.25">
      <c r="A42" s="218">
        <f>A41+1</f>
        <v>33</v>
      </c>
      <c r="B42" s="224" t="s">
        <v>97</v>
      </c>
      <c r="C42" s="192"/>
      <c r="D42" s="25">
        <f>+D37</f>
        <v>0</v>
      </c>
      <c r="E42" s="25">
        <f>+E37</f>
        <v>0</v>
      </c>
      <c r="F42" s="193"/>
      <c r="G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</row>
    <row r="43" spans="1:98" ht="15" x14ac:dyDescent="0.25">
      <c r="A43" s="218">
        <f t="shared" ref="A43:A45" si="4">A42+1</f>
        <v>34</v>
      </c>
      <c r="B43" s="224" t="s">
        <v>98</v>
      </c>
      <c r="C43" s="192"/>
      <c r="D43" s="25">
        <f t="shared" ref="D43:E43" si="5">SUM(D41:D42)</f>
        <v>0</v>
      </c>
      <c r="E43" s="25">
        <f t="shared" si="5"/>
        <v>0</v>
      </c>
      <c r="F43" s="193" t="e">
        <f>SUM(F41:F41)</f>
        <v>#REF!</v>
      </c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</row>
    <row r="44" spans="1:98" ht="15.75" thickBot="1" x14ac:dyDescent="0.3">
      <c r="A44" s="218">
        <f t="shared" si="4"/>
        <v>35</v>
      </c>
      <c r="B44" s="225" t="s">
        <v>99</v>
      </c>
      <c r="C44" s="207"/>
      <c r="D44" s="197">
        <f>SUM(E44:E44)</f>
        <v>0</v>
      </c>
      <c r="E44" s="232">
        <f>+'BUDGET '!M73+'BUDGET '!M81+'BUDGET '!M89+'BUDGET '!M97</f>
        <v>0</v>
      </c>
      <c r="F44" s="198">
        <v>0</v>
      </c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</row>
    <row r="45" spans="1:98" ht="15" x14ac:dyDescent="0.25">
      <c r="A45" s="218">
        <f t="shared" si="4"/>
        <v>36</v>
      </c>
      <c r="B45" s="224" t="s">
        <v>100</v>
      </c>
      <c r="C45" s="192"/>
      <c r="D45" s="208">
        <f>SUM(E45:E45)</f>
        <v>0</v>
      </c>
      <c r="E45" s="208">
        <f t="shared" ref="E45:F45" si="6">SUM(E43:E44)</f>
        <v>0</v>
      </c>
      <c r="F45" s="209" t="e">
        <f t="shared" si="6"/>
        <v>#REF!</v>
      </c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</row>
    <row r="46" spans="1:98" ht="15.75" thickBot="1" x14ac:dyDescent="0.3">
      <c r="A46" s="217">
        <f>+A45+1</f>
        <v>37</v>
      </c>
      <c r="B46" s="226" t="s">
        <v>101</v>
      </c>
      <c r="C46" s="213"/>
      <c r="D46" s="243" t="e">
        <f t="shared" ref="D46:F46" si="7">D44/D45</f>
        <v>#DIV/0!</v>
      </c>
      <c r="E46" s="229" t="e">
        <f t="shared" si="7"/>
        <v>#DIV/0!</v>
      </c>
      <c r="F46" s="210" t="e">
        <f t="shared" si="7"/>
        <v>#REF!</v>
      </c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</row>
    <row r="47" spans="1:98" ht="13.5" thickBot="1" x14ac:dyDescent="0.25">
      <c r="A47" s="216"/>
      <c r="B47" s="202"/>
      <c r="C47" s="203"/>
      <c r="D47" s="211"/>
      <c r="E47" s="205"/>
      <c r="F47" s="206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</row>
    <row r="48" spans="1:98" ht="15.75" thickBot="1" x14ac:dyDescent="0.3">
      <c r="A48" s="218">
        <f>+A46+1</f>
        <v>38</v>
      </c>
      <c r="B48" s="223" t="s">
        <v>159</v>
      </c>
      <c r="C48" s="207"/>
      <c r="D48" s="285"/>
      <c r="E48" s="233">
        <f>+'STAFF ALLOCATION'!R38</f>
        <v>0</v>
      </c>
      <c r="F48" s="212">
        <v>1.375</v>
      </c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</row>
    <row r="49" spans="1:98" ht="15" x14ac:dyDescent="0.25">
      <c r="A49" s="215">
        <f>A48+1</f>
        <v>39</v>
      </c>
      <c r="B49" s="224" t="s">
        <v>102</v>
      </c>
      <c r="C49" s="192"/>
      <c r="D49" s="286"/>
      <c r="E49" s="244">
        <f>SUM(E48:E48)</f>
        <v>0</v>
      </c>
      <c r="F49" s="245">
        <v>1.375</v>
      </c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</row>
    <row r="50" spans="1:98" ht="15.75" thickBot="1" x14ac:dyDescent="0.3">
      <c r="A50" s="215">
        <f>+A49+1</f>
        <v>40</v>
      </c>
      <c r="B50" s="227" t="s">
        <v>103</v>
      </c>
      <c r="C50" s="192"/>
      <c r="D50" s="279"/>
      <c r="E50" s="25" t="e">
        <f>E43/E49</f>
        <v>#DIV/0!</v>
      </c>
      <c r="F50" s="193" t="e">
        <f>F43/F49</f>
        <v>#REF!</v>
      </c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</row>
    <row r="51" spans="1:98" ht="13.5" thickBot="1" x14ac:dyDescent="0.25">
      <c r="A51" s="216"/>
      <c r="B51" s="202"/>
      <c r="C51" s="203"/>
      <c r="D51" s="203"/>
      <c r="E51" s="293"/>
      <c r="F51" s="206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</row>
    <row r="52" spans="1:98" ht="15.75" thickBot="1" x14ac:dyDescent="0.3">
      <c r="A52" s="275">
        <f>+A50+1</f>
        <v>41</v>
      </c>
      <c r="B52" s="261" t="s">
        <v>113</v>
      </c>
      <c r="C52" s="262"/>
      <c r="D52" s="263"/>
      <c r="E52" s="294" t="s">
        <v>128</v>
      </c>
      <c r="F52" s="277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</row>
    <row r="53" spans="1:98" ht="15" x14ac:dyDescent="0.25">
      <c r="A53" s="275">
        <f>+A52+1</f>
        <v>42</v>
      </c>
      <c r="B53" s="69" t="s">
        <v>114</v>
      </c>
      <c r="C53" s="195"/>
      <c r="D53" s="25"/>
      <c r="E53" s="294" t="s">
        <v>128</v>
      </c>
      <c r="F53" s="193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</row>
    <row r="54" spans="1:98" ht="15.75" thickBot="1" x14ac:dyDescent="0.3">
      <c r="A54" s="276">
        <f>+A53+1</f>
        <v>43</v>
      </c>
      <c r="B54" s="264" t="s">
        <v>115</v>
      </c>
      <c r="C54" s="219"/>
      <c r="D54" s="265"/>
      <c r="E54" s="294" t="s">
        <v>128</v>
      </c>
      <c r="F54" s="278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</row>
    <row r="55" spans="1:98" ht="13.5" thickBot="1" x14ac:dyDescent="0.25">
      <c r="A55" s="266"/>
      <c r="B55" s="267"/>
      <c r="C55" s="268"/>
      <c r="D55" s="269"/>
      <c r="E55" s="270"/>
      <c r="F55" s="271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</row>
    <row r="56" spans="1:98" ht="13.5" thickBot="1" x14ac:dyDescent="0.25">
      <c r="A56" s="272"/>
      <c r="B56" s="255"/>
      <c r="C56" s="256"/>
      <c r="D56" s="256"/>
      <c r="E56" s="257"/>
      <c r="F56" s="258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</row>
    <row r="57" spans="1:98" ht="13.5" thickTop="1" x14ac:dyDescent="0.2">
      <c r="C57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</row>
    <row r="58" spans="1:98" ht="15.75" x14ac:dyDescent="0.25">
      <c r="A58" s="287" t="s">
        <v>123</v>
      </c>
      <c r="C58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</row>
    <row r="59" spans="1:98" x14ac:dyDescent="0.2">
      <c r="C59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</row>
    <row r="60" spans="1:98" x14ac:dyDescent="0.2">
      <c r="C60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</row>
    <row r="61" spans="1:98" x14ac:dyDescent="0.2">
      <c r="C61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</row>
    <row r="62" spans="1:98" x14ac:dyDescent="0.2">
      <c r="C62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</row>
    <row r="63" spans="1:98" x14ac:dyDescent="0.2">
      <c r="C63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</row>
    <row r="64" spans="1:98" x14ac:dyDescent="0.2">
      <c r="C6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</row>
    <row r="65" spans="3:98" x14ac:dyDescent="0.2">
      <c r="C65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</row>
    <row r="66" spans="3:98" x14ac:dyDescent="0.2">
      <c r="C66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</row>
    <row r="67" spans="3:98" x14ac:dyDescent="0.2">
      <c r="C67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</row>
    <row r="68" spans="3:98" x14ac:dyDescent="0.2">
      <c r="C68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</row>
    <row r="69" spans="3:98" x14ac:dyDescent="0.2">
      <c r="C69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</row>
    <row r="70" spans="3:98" x14ac:dyDescent="0.2">
      <c r="C70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</row>
    <row r="71" spans="3:98" x14ac:dyDescent="0.2">
      <c r="C71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</row>
    <row r="72" spans="3:98" x14ac:dyDescent="0.2">
      <c r="C72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</row>
    <row r="73" spans="3:98" x14ac:dyDescent="0.2">
      <c r="C73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</row>
    <row r="74" spans="3:98" x14ac:dyDescent="0.2">
      <c r="C7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</row>
    <row r="75" spans="3:98" x14ac:dyDescent="0.2">
      <c r="C75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</row>
    <row r="76" spans="3:98" x14ac:dyDescent="0.2">
      <c r="C76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</row>
    <row r="77" spans="3:98" x14ac:dyDescent="0.2">
      <c r="C77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</row>
    <row r="78" spans="3:98" x14ac:dyDescent="0.2">
      <c r="C78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</row>
    <row r="79" spans="3:98" x14ac:dyDescent="0.2">
      <c r="C79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</row>
    <row r="80" spans="3:98" x14ac:dyDescent="0.2">
      <c r="C80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</row>
    <row r="81" spans="3:98" x14ac:dyDescent="0.2">
      <c r="C81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</row>
    <row r="82" spans="3:98" x14ac:dyDescent="0.2">
      <c r="C82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</row>
    <row r="83" spans="3:98" x14ac:dyDescent="0.2">
      <c r="C8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</row>
    <row r="84" spans="3:98" x14ac:dyDescent="0.2">
      <c r="C8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</row>
    <row r="85" spans="3:98" x14ac:dyDescent="0.2">
      <c r="C85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</row>
    <row r="86" spans="3:98" x14ac:dyDescent="0.2">
      <c r="C86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</row>
    <row r="87" spans="3:98" x14ac:dyDescent="0.2">
      <c r="C87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</row>
    <row r="88" spans="3:98" x14ac:dyDescent="0.2">
      <c r="C88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</row>
    <row r="89" spans="3:98" x14ac:dyDescent="0.2">
      <c r="C89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</row>
    <row r="90" spans="3:98" x14ac:dyDescent="0.2">
      <c r="C90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</row>
    <row r="91" spans="3:98" x14ac:dyDescent="0.2">
      <c r="C91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</row>
    <row r="92" spans="3:98" x14ac:dyDescent="0.2">
      <c r="C92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</row>
    <row r="93" spans="3:98" x14ac:dyDescent="0.2">
      <c r="C93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</row>
    <row r="94" spans="3:98" x14ac:dyDescent="0.2">
      <c r="C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</row>
    <row r="95" spans="3:98" x14ac:dyDescent="0.2">
      <c r="C95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</row>
    <row r="96" spans="3:98" x14ac:dyDescent="0.2">
      <c r="C96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</row>
    <row r="97" spans="3:98" x14ac:dyDescent="0.2">
      <c r="C97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</row>
    <row r="98" spans="3:98" x14ac:dyDescent="0.2">
      <c r="C98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</row>
    <row r="99" spans="3:98" x14ac:dyDescent="0.2">
      <c r="C99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</row>
    <row r="100" spans="3:98" x14ac:dyDescent="0.2">
      <c r="C100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</row>
    <row r="101" spans="3:98" x14ac:dyDescent="0.2">
      <c r="C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</row>
    <row r="102" spans="3:98" x14ac:dyDescent="0.2">
      <c r="C102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</row>
    <row r="103" spans="3:98" x14ac:dyDescent="0.2">
      <c r="C103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</row>
    <row r="104" spans="3:98" x14ac:dyDescent="0.2">
      <c r="C10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</row>
    <row r="105" spans="3:98" x14ac:dyDescent="0.2">
      <c r="C105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</row>
    <row r="106" spans="3:98" x14ac:dyDescent="0.2">
      <c r="C106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</row>
    <row r="107" spans="3:98" x14ac:dyDescent="0.2">
      <c r="C107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</row>
    <row r="108" spans="3:98" x14ac:dyDescent="0.2">
      <c r="C108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</row>
    <row r="109" spans="3:98" x14ac:dyDescent="0.2">
      <c r="C109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</row>
    <row r="110" spans="3:98" x14ac:dyDescent="0.2">
      <c r="C110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</row>
    <row r="111" spans="3:98" x14ac:dyDescent="0.2">
      <c r="C111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</row>
    <row r="112" spans="3:98" x14ac:dyDescent="0.2">
      <c r="C112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</row>
    <row r="113" spans="3:98" x14ac:dyDescent="0.2">
      <c r="C113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</row>
    <row r="114" spans="3:98" x14ac:dyDescent="0.2">
      <c r="C11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</row>
    <row r="115" spans="3:98" x14ac:dyDescent="0.2">
      <c r="C115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</row>
    <row r="116" spans="3:98" x14ac:dyDescent="0.2">
      <c r="C116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</row>
    <row r="117" spans="3:98" x14ac:dyDescent="0.2">
      <c r="C117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</row>
    <row r="118" spans="3:98" x14ac:dyDescent="0.2">
      <c r="C118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</row>
    <row r="119" spans="3:98" x14ac:dyDescent="0.2">
      <c r="C119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</row>
    <row r="120" spans="3:98" x14ac:dyDescent="0.2">
      <c r="C120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</row>
    <row r="121" spans="3:98" x14ac:dyDescent="0.2">
      <c r="C121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  <c r="BN121" s="194"/>
      <c r="BO121" s="194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</row>
    <row r="122" spans="3:98" x14ac:dyDescent="0.2">
      <c r="C122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</row>
    <row r="123" spans="3:98" x14ac:dyDescent="0.2">
      <c r="C123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</row>
    <row r="124" spans="3:98" x14ac:dyDescent="0.2">
      <c r="C12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</row>
    <row r="125" spans="3:98" x14ac:dyDescent="0.2">
      <c r="C125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</row>
    <row r="126" spans="3:98" x14ac:dyDescent="0.2">
      <c r="C126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</row>
    <row r="127" spans="3:98" x14ac:dyDescent="0.2">
      <c r="C127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</row>
    <row r="128" spans="3:98" x14ac:dyDescent="0.2">
      <c r="C128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</row>
    <row r="129" spans="3:98" x14ac:dyDescent="0.2">
      <c r="C129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</row>
    <row r="130" spans="3:98" x14ac:dyDescent="0.2">
      <c r="C130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</row>
    <row r="131" spans="3:98" x14ac:dyDescent="0.2">
      <c r="C131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</row>
    <row r="132" spans="3:98" x14ac:dyDescent="0.2">
      <c r="C132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</row>
    <row r="133" spans="3:98" x14ac:dyDescent="0.2">
      <c r="C133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</row>
    <row r="134" spans="3:98" x14ac:dyDescent="0.2">
      <c r="C13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</row>
    <row r="135" spans="3:98" x14ac:dyDescent="0.2">
      <c r="C135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</row>
    <row r="136" spans="3:98" x14ac:dyDescent="0.2">
      <c r="C136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</row>
    <row r="137" spans="3:98" x14ac:dyDescent="0.2">
      <c r="C137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</row>
    <row r="138" spans="3:98" x14ac:dyDescent="0.2">
      <c r="C138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</row>
    <row r="139" spans="3:98" x14ac:dyDescent="0.2">
      <c r="C139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</row>
    <row r="140" spans="3:98" x14ac:dyDescent="0.2">
      <c r="C140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</row>
    <row r="141" spans="3:98" x14ac:dyDescent="0.2">
      <c r="C14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</row>
    <row r="142" spans="3:98" x14ac:dyDescent="0.2">
      <c r="C142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</row>
    <row r="143" spans="3:98" x14ac:dyDescent="0.2">
      <c r="C143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</row>
    <row r="144" spans="3:98" x14ac:dyDescent="0.2">
      <c r="C14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</row>
    <row r="145" spans="3:98" x14ac:dyDescent="0.2">
      <c r="C145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</row>
    <row r="146" spans="3:98" x14ac:dyDescent="0.2">
      <c r="C146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</row>
    <row r="147" spans="3:98" x14ac:dyDescent="0.2">
      <c r="C147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</row>
    <row r="148" spans="3:98" x14ac:dyDescent="0.2">
      <c r="C148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</row>
    <row r="149" spans="3:98" x14ac:dyDescent="0.2">
      <c r="C149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</row>
    <row r="150" spans="3:98" x14ac:dyDescent="0.2">
      <c r="C150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</row>
    <row r="151" spans="3:98" x14ac:dyDescent="0.2">
      <c r="C151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</row>
    <row r="152" spans="3:98" x14ac:dyDescent="0.2">
      <c r="C152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</row>
    <row r="153" spans="3:98" x14ac:dyDescent="0.2">
      <c r="C153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</row>
    <row r="154" spans="3:98" x14ac:dyDescent="0.2">
      <c r="C15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</row>
    <row r="155" spans="3:98" x14ac:dyDescent="0.2">
      <c r="C155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</row>
    <row r="156" spans="3:98" x14ac:dyDescent="0.2">
      <c r="C156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</row>
    <row r="157" spans="3:98" x14ac:dyDescent="0.2">
      <c r="C157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</row>
    <row r="158" spans="3:98" x14ac:dyDescent="0.2">
      <c r="C158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</row>
    <row r="159" spans="3:98" x14ac:dyDescent="0.2">
      <c r="C159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</row>
    <row r="160" spans="3:98" x14ac:dyDescent="0.2">
      <c r="C160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</row>
    <row r="161" spans="3:98" x14ac:dyDescent="0.2">
      <c r="C161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</row>
    <row r="162" spans="3:98" x14ac:dyDescent="0.2">
      <c r="C162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</row>
    <row r="163" spans="3:98" x14ac:dyDescent="0.2">
      <c r="C163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</row>
    <row r="164" spans="3:98" x14ac:dyDescent="0.2">
      <c r="C16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</row>
    <row r="165" spans="3:98" x14ac:dyDescent="0.2">
      <c r="C165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</row>
    <row r="166" spans="3:98" x14ac:dyDescent="0.2">
      <c r="C166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</row>
    <row r="167" spans="3:98" x14ac:dyDescent="0.2">
      <c r="C167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</row>
    <row r="168" spans="3:98" x14ac:dyDescent="0.2">
      <c r="C168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</row>
    <row r="169" spans="3:98" x14ac:dyDescent="0.2">
      <c r="C169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</row>
    <row r="170" spans="3:98" x14ac:dyDescent="0.2">
      <c r="C170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</row>
    <row r="171" spans="3:98" x14ac:dyDescent="0.2">
      <c r="C171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</row>
    <row r="172" spans="3:98" x14ac:dyDescent="0.2">
      <c r="C172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</row>
    <row r="173" spans="3:98" x14ac:dyDescent="0.2">
      <c r="C173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</row>
    <row r="174" spans="3:98" x14ac:dyDescent="0.2">
      <c r="C17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</row>
    <row r="175" spans="3:98" x14ac:dyDescent="0.2">
      <c r="C175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</row>
    <row r="176" spans="3:98" x14ac:dyDescent="0.2">
      <c r="C176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</row>
    <row r="177" spans="3:98" x14ac:dyDescent="0.2">
      <c r="C177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</row>
  </sheetData>
  <mergeCells count="1">
    <mergeCell ref="A6:B6"/>
  </mergeCells>
  <pageMargins left="0.2" right="0.2" top="0.25" bottom="0.25" header="0" footer="0"/>
  <pageSetup paperSize="5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DESIGN</vt:lpstr>
      <vt:lpstr>BUDGET </vt:lpstr>
      <vt:lpstr>BUDGET SUMMARY</vt:lpstr>
      <vt:lpstr>STAFF ALLOCATION</vt:lpstr>
      <vt:lpstr>ANALYSIS</vt:lpstr>
      <vt:lpstr>Budget_Print_Area</vt:lpstr>
      <vt:lpstr>Budget_Title</vt:lpstr>
      <vt:lpstr>ANALYSIS!Print_Area</vt:lpstr>
      <vt:lpstr>'BUDGET '!Print_Area</vt:lpstr>
      <vt:lpstr>'BUDGET SUMMARY'!Print_Area</vt:lpstr>
      <vt:lpstr>'BUDGET '!Print_Titles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Anderson</dc:creator>
  <cp:lastModifiedBy>Zeba Naveed</cp:lastModifiedBy>
  <cp:lastPrinted>2017-05-02T16:39:25Z</cp:lastPrinted>
  <dcterms:created xsi:type="dcterms:W3CDTF">2004-08-09T18:38:10Z</dcterms:created>
  <dcterms:modified xsi:type="dcterms:W3CDTF">2025-03-07T18:41:29Z</dcterms:modified>
</cp:coreProperties>
</file>