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mwdata01\ACCTShare\PROVIDERS' DOCS\RFP Budget Templates\2025 RFP Budget Templates\"/>
    </mc:Choice>
  </mc:AlternateContent>
  <xr:revisionPtr revIDLastSave="0" documentId="13_ncr:1_{FDB86683-7C40-4C84-9144-EEF42FB0C74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ESIGN" sheetId="5" r:id="rId1"/>
    <sheet name="BUDGET " sheetId="2" r:id="rId2"/>
    <sheet name="BUDGET SUMMARY" sheetId="1" r:id="rId3"/>
    <sheet name="CUMULATIVE SCHEDULES" sheetId="3" state="hidden" r:id="rId4"/>
    <sheet name="STAFF ALLOCATION" sheetId="4" r:id="rId5"/>
    <sheet name="ANALYSIS" sheetId="6" r:id="rId6"/>
  </sheets>
  <definedNames>
    <definedName name="Budget_Print_Area">'BUDGET '!$A$8:$O$142</definedName>
    <definedName name="Budget_Title">'BUDGET '!$A$1:$O$6</definedName>
    <definedName name="_xlnm.Print_Area" localSheetId="5">ANALYSIS!$A$1:$F$62</definedName>
    <definedName name="_xlnm.Print_Area" localSheetId="1">'BUDGET '!$A$8:$O$142</definedName>
    <definedName name="_xlnm.Print_Area" localSheetId="2">'BUDGET SUMMARY'!$A$1:$J$32</definedName>
    <definedName name="_xlnm.Print_Area" localSheetId="3">'CUMULATIVE SCHEDULES'!$A$3:$N$74</definedName>
    <definedName name="_xlnm.Print_Area">'CUMULATIVE SCHEDULES'!$A$3:$N$72</definedName>
    <definedName name="_xlnm.Print_Titles" localSheetId="1">'BUDGET '!$1:$6</definedName>
    <definedName name="_xlnm.Print_Titles" localSheetId="3">'CUMULATIVE SCHEDULES'!$1:$2</definedName>
    <definedName name="Title">'CUMULATIVE SCHEDULES'!$A$1:$N$2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6" l="1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8" i="6" l="1"/>
  <c r="C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8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E30" i="1" l="1"/>
  <c r="I63" i="2" l="1"/>
  <c r="K63" i="2"/>
  <c r="M63" i="2"/>
  <c r="G63" i="2"/>
  <c r="I30" i="1" l="1"/>
  <c r="J30" i="1"/>
  <c r="H30" i="1"/>
  <c r="D30" i="1"/>
  <c r="F30" i="1" s="1"/>
  <c r="G30" i="1"/>
  <c r="O63" i="2"/>
  <c r="K30" i="1" s="1"/>
  <c r="C53" i="5" l="1"/>
  <c r="C54" i="5"/>
  <c r="G38" i="2"/>
  <c r="I38" i="2"/>
  <c r="K38" i="2"/>
  <c r="M38" i="2"/>
  <c r="E38" i="4"/>
  <c r="F38" i="4"/>
  <c r="G38" i="4"/>
  <c r="H38" i="4"/>
  <c r="I38" i="4"/>
  <c r="J38" i="4"/>
  <c r="J39" i="4" s="1"/>
  <c r="K38" i="4"/>
  <c r="L38" i="4"/>
  <c r="M38" i="4"/>
  <c r="N38" i="4"/>
  <c r="O38" i="4"/>
  <c r="P38" i="4"/>
  <c r="Q38" i="4"/>
  <c r="R38" i="4"/>
  <c r="D38" i="4"/>
  <c r="I39" i="4"/>
  <c r="O38" i="2" l="1"/>
  <c r="E30" i="6" s="1"/>
  <c r="S31" i="4" l="1"/>
  <c r="S32" i="4"/>
  <c r="S33" i="4"/>
  <c r="S34" i="4"/>
  <c r="S35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G30" i="2"/>
  <c r="I30" i="2"/>
  <c r="K30" i="2"/>
  <c r="M30" i="2"/>
  <c r="G31" i="2"/>
  <c r="I31" i="2"/>
  <c r="K31" i="2"/>
  <c r="M31" i="2"/>
  <c r="O31" i="2" l="1"/>
  <c r="E23" i="6" s="1"/>
  <c r="O30" i="2"/>
  <c r="E22" i="6" s="1"/>
  <c r="A13" i="4"/>
  <c r="S1" i="4" l="1"/>
  <c r="R39" i="4" l="1"/>
  <c r="Q39" i="4"/>
  <c r="P39" i="4"/>
  <c r="O39" i="4"/>
  <c r="N39" i="4"/>
  <c r="M39" i="4"/>
  <c r="L39" i="4"/>
  <c r="K39" i="4"/>
  <c r="H39" i="4"/>
  <c r="G39" i="4"/>
  <c r="F39" i="4"/>
  <c r="E54" i="6" s="1"/>
  <c r="E39" i="4"/>
  <c r="D39" i="4"/>
  <c r="S37" i="4"/>
  <c r="S36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H88" i="2"/>
  <c r="J88" i="2"/>
  <c r="L88" i="2"/>
  <c r="N88" i="2"/>
  <c r="M87" i="2"/>
  <c r="K87" i="2"/>
  <c r="I87" i="2"/>
  <c r="G87" i="2"/>
  <c r="S39" i="4" l="1"/>
  <c r="S38" i="4"/>
  <c r="O87" i="2"/>
  <c r="K49" i="3"/>
  <c r="N30" i="3"/>
  <c r="N62" i="3"/>
  <c r="N46" i="3"/>
  <c r="N15" i="3"/>
  <c r="M65" i="3"/>
  <c r="L65" i="3"/>
  <c r="K65" i="3"/>
  <c r="J65" i="3"/>
  <c r="I65" i="3"/>
  <c r="H65" i="3"/>
  <c r="G65" i="3"/>
  <c r="F65" i="3"/>
  <c r="E65" i="3"/>
  <c r="D65" i="3"/>
  <c r="C65" i="3"/>
  <c r="B65" i="3"/>
  <c r="M49" i="3"/>
  <c r="L49" i="3"/>
  <c r="J49" i="3"/>
  <c r="I49" i="3"/>
  <c r="H49" i="3"/>
  <c r="G49" i="3"/>
  <c r="F49" i="3"/>
  <c r="E49" i="3"/>
  <c r="D49" i="3"/>
  <c r="C49" i="3"/>
  <c r="B49" i="3"/>
  <c r="M33" i="3"/>
  <c r="L33" i="3"/>
  <c r="K33" i="3"/>
  <c r="J33" i="3"/>
  <c r="I33" i="3"/>
  <c r="H33" i="3"/>
  <c r="G33" i="3"/>
  <c r="F33" i="3"/>
  <c r="E33" i="3"/>
  <c r="D33" i="3"/>
  <c r="C33" i="3"/>
  <c r="B33" i="3"/>
  <c r="C17" i="3"/>
  <c r="D17" i="3"/>
  <c r="E17" i="3"/>
  <c r="F17" i="3"/>
  <c r="G17" i="3"/>
  <c r="H17" i="3"/>
  <c r="I17" i="3"/>
  <c r="J17" i="3"/>
  <c r="K17" i="3"/>
  <c r="L17" i="3"/>
  <c r="M17" i="3"/>
  <c r="B17" i="3"/>
  <c r="N17" i="3" l="1"/>
  <c r="N65" i="3"/>
  <c r="N49" i="3"/>
  <c r="N33" i="3"/>
  <c r="A31" i="6" l="1"/>
  <c r="A32" i="6" s="1"/>
  <c r="A39" i="6" s="1"/>
  <c r="A40" i="6" s="1"/>
  <c r="A41" i="6" s="1"/>
  <c r="A42" i="6" s="1"/>
  <c r="A43" i="6" s="1"/>
  <c r="A44" i="6" l="1"/>
  <c r="E1" i="6"/>
  <c r="A47" i="6" l="1"/>
  <c r="A48" i="6" s="1"/>
  <c r="A49" i="6" s="1"/>
  <c r="A50" i="6" s="1"/>
  <c r="A51" i="6" s="1"/>
  <c r="A52" i="6" s="1"/>
  <c r="A54" i="6" s="1"/>
  <c r="G32" i="2"/>
  <c r="I32" i="2"/>
  <c r="K32" i="2"/>
  <c r="M32" i="2"/>
  <c r="G33" i="2"/>
  <c r="I33" i="2"/>
  <c r="K33" i="2"/>
  <c r="M33" i="2"/>
  <c r="G34" i="2"/>
  <c r="I34" i="2"/>
  <c r="K34" i="2"/>
  <c r="M34" i="2"/>
  <c r="G35" i="2"/>
  <c r="I35" i="2"/>
  <c r="K35" i="2"/>
  <c r="M35" i="2"/>
  <c r="G36" i="2"/>
  <c r="I36" i="2"/>
  <c r="K36" i="2"/>
  <c r="M36" i="2"/>
  <c r="G37" i="2"/>
  <c r="I37" i="2"/>
  <c r="K37" i="2"/>
  <c r="M37" i="2"/>
  <c r="G39" i="2"/>
  <c r="I39" i="2"/>
  <c r="K39" i="2"/>
  <c r="M39" i="2"/>
  <c r="A55" i="6" l="1"/>
  <c r="A56" i="6" s="1"/>
  <c r="A58" i="6" s="1"/>
  <c r="A59" i="6" s="1"/>
  <c r="A60" i="6" s="1"/>
  <c r="O32" i="2"/>
  <c r="E24" i="6" s="1"/>
  <c r="O36" i="2"/>
  <c r="E28" i="6" s="1"/>
  <c r="O39" i="2"/>
  <c r="E31" i="6" s="1"/>
  <c r="O35" i="2"/>
  <c r="E27" i="6" s="1"/>
  <c r="O34" i="2"/>
  <c r="E26" i="6" s="1"/>
  <c r="O37" i="2"/>
  <c r="E29" i="6" s="1"/>
  <c r="O33" i="2"/>
  <c r="E25" i="6" s="1"/>
  <c r="C125" i="2" l="1"/>
  <c r="C101" i="2" l="1"/>
  <c r="M116" i="2" l="1"/>
  <c r="K116" i="2"/>
  <c r="I116" i="2"/>
  <c r="G116" i="2"/>
  <c r="M115" i="2"/>
  <c r="K115" i="2"/>
  <c r="I115" i="2"/>
  <c r="G115" i="2"/>
  <c r="B7" i="6"/>
  <c r="G58" i="2"/>
  <c r="I58" i="2"/>
  <c r="K58" i="2"/>
  <c r="M58" i="2"/>
  <c r="G59" i="2"/>
  <c r="I59" i="2"/>
  <c r="K59" i="2"/>
  <c r="M59" i="2"/>
  <c r="A2" i="6"/>
  <c r="A1" i="6"/>
  <c r="F47" i="6"/>
  <c r="F49" i="6" s="1"/>
  <c r="M17" i="2"/>
  <c r="M18" i="2"/>
  <c r="M19" i="2"/>
  <c r="M20" i="2"/>
  <c r="M21" i="2"/>
  <c r="M22" i="2"/>
  <c r="M23" i="2"/>
  <c r="M24" i="2"/>
  <c r="M25" i="2"/>
  <c r="M26" i="2"/>
  <c r="M27" i="2"/>
  <c r="M28" i="2"/>
  <c r="K17" i="2"/>
  <c r="K18" i="2"/>
  <c r="K19" i="2"/>
  <c r="K20" i="2"/>
  <c r="K21" i="2"/>
  <c r="K22" i="2"/>
  <c r="K23" i="2"/>
  <c r="K24" i="2"/>
  <c r="K25" i="2"/>
  <c r="K26" i="2"/>
  <c r="K27" i="2"/>
  <c r="I17" i="2"/>
  <c r="I18" i="2"/>
  <c r="I19" i="2"/>
  <c r="I20" i="2"/>
  <c r="I21" i="2"/>
  <c r="I22" i="2"/>
  <c r="I23" i="2"/>
  <c r="I24" i="2"/>
  <c r="I25" i="2"/>
  <c r="I26" i="2"/>
  <c r="I27" i="2"/>
  <c r="I28" i="2"/>
  <c r="G17" i="2"/>
  <c r="G18" i="2"/>
  <c r="G19" i="2"/>
  <c r="G20" i="2"/>
  <c r="G21" i="2"/>
  <c r="G22" i="2"/>
  <c r="G23" i="2"/>
  <c r="G24" i="2"/>
  <c r="G25" i="2"/>
  <c r="G26" i="2"/>
  <c r="G27" i="2"/>
  <c r="G28" i="2"/>
  <c r="A18" i="1"/>
  <c r="A17" i="1"/>
  <c r="A16" i="1"/>
  <c r="A15" i="1"/>
  <c r="M60" i="2"/>
  <c r="M61" i="2"/>
  <c r="M62" i="2"/>
  <c r="M64" i="2"/>
  <c r="M65" i="2"/>
  <c r="M66" i="2"/>
  <c r="M57" i="2"/>
  <c r="N67" i="2"/>
  <c r="N52" i="2"/>
  <c r="M49" i="2"/>
  <c r="M50" i="2"/>
  <c r="M51" i="2"/>
  <c r="H41" i="2"/>
  <c r="J41" i="2"/>
  <c r="L41" i="2"/>
  <c r="N41" i="2"/>
  <c r="M16" i="2"/>
  <c r="M29" i="2"/>
  <c r="M40" i="2"/>
  <c r="L67" i="2"/>
  <c r="J67" i="2"/>
  <c r="H67" i="2"/>
  <c r="C67" i="2"/>
  <c r="K66" i="2"/>
  <c r="I66" i="2"/>
  <c r="G66" i="2"/>
  <c r="K65" i="2"/>
  <c r="I65" i="2"/>
  <c r="G65" i="2"/>
  <c r="K64" i="2"/>
  <c r="I64" i="2"/>
  <c r="G64" i="2"/>
  <c r="K62" i="2"/>
  <c r="I62" i="2"/>
  <c r="G62" i="2"/>
  <c r="K61" i="2"/>
  <c r="I61" i="2"/>
  <c r="G61" i="2"/>
  <c r="K60" i="2"/>
  <c r="I60" i="2"/>
  <c r="G60" i="2"/>
  <c r="K57" i="2"/>
  <c r="I57" i="2"/>
  <c r="G57" i="2"/>
  <c r="L52" i="2"/>
  <c r="J52" i="2"/>
  <c r="H52" i="2"/>
  <c r="K51" i="2"/>
  <c r="I51" i="2"/>
  <c r="G51" i="2"/>
  <c r="K50" i="2"/>
  <c r="I50" i="2"/>
  <c r="G50" i="2"/>
  <c r="K49" i="2"/>
  <c r="I49" i="2"/>
  <c r="G49" i="2"/>
  <c r="K40" i="2"/>
  <c r="I40" i="2"/>
  <c r="G40" i="2"/>
  <c r="K29" i="2"/>
  <c r="I29" i="2"/>
  <c r="G29" i="2"/>
  <c r="K28" i="2"/>
  <c r="K16" i="2"/>
  <c r="I16" i="2"/>
  <c r="G16" i="2"/>
  <c r="G13" i="3"/>
  <c r="A26" i="1"/>
  <c r="A25" i="1"/>
  <c r="A24" i="1"/>
  <c r="A23" i="1"/>
  <c r="A22" i="1"/>
  <c r="A21" i="1"/>
  <c r="A20" i="1"/>
  <c r="M123" i="2"/>
  <c r="M124" i="2"/>
  <c r="M122" i="2"/>
  <c r="K123" i="2"/>
  <c r="K124" i="2"/>
  <c r="K122" i="2"/>
  <c r="I123" i="2"/>
  <c r="I124" i="2"/>
  <c r="I122" i="2"/>
  <c r="G123" i="2"/>
  <c r="G124" i="2"/>
  <c r="G122" i="2"/>
  <c r="M107" i="2"/>
  <c r="M108" i="2"/>
  <c r="M106" i="2"/>
  <c r="K107" i="2"/>
  <c r="K108" i="2"/>
  <c r="K106" i="2"/>
  <c r="I107" i="2"/>
  <c r="I108" i="2"/>
  <c r="I106" i="2"/>
  <c r="G107" i="2"/>
  <c r="G108" i="2"/>
  <c r="G106" i="2"/>
  <c r="M94" i="2"/>
  <c r="M95" i="2"/>
  <c r="M96" i="2"/>
  <c r="M97" i="2"/>
  <c r="M98" i="2"/>
  <c r="M99" i="2"/>
  <c r="M100" i="2"/>
  <c r="M93" i="2"/>
  <c r="K94" i="2"/>
  <c r="K95" i="2"/>
  <c r="K96" i="2"/>
  <c r="K97" i="2"/>
  <c r="K98" i="2"/>
  <c r="K99" i="2"/>
  <c r="K100" i="2"/>
  <c r="K93" i="2"/>
  <c r="I94" i="2"/>
  <c r="I95" i="2"/>
  <c r="I96" i="2"/>
  <c r="I97" i="2"/>
  <c r="I98" i="2"/>
  <c r="I99" i="2"/>
  <c r="I100" i="2"/>
  <c r="I93" i="2"/>
  <c r="G94" i="2"/>
  <c r="G95" i="2"/>
  <c r="G96" i="2"/>
  <c r="G97" i="2"/>
  <c r="G98" i="2"/>
  <c r="G99" i="2"/>
  <c r="G100" i="2"/>
  <c r="G93" i="2"/>
  <c r="M86" i="2"/>
  <c r="M88" i="2" s="1"/>
  <c r="J22" i="1" s="1"/>
  <c r="K86" i="2"/>
  <c r="K88" i="2" s="1"/>
  <c r="I86" i="2"/>
  <c r="I88" i="2" s="1"/>
  <c r="G86" i="2"/>
  <c r="G88" i="2" s="1"/>
  <c r="M80" i="2"/>
  <c r="M79" i="2"/>
  <c r="K80" i="2"/>
  <c r="K79" i="2"/>
  <c r="I80" i="2"/>
  <c r="I79" i="2"/>
  <c r="G80" i="2"/>
  <c r="G79" i="2"/>
  <c r="A6" i="1"/>
  <c r="A6" i="4" s="1"/>
  <c r="N63" i="3"/>
  <c r="N47" i="3"/>
  <c r="N31" i="3"/>
  <c r="M61" i="3"/>
  <c r="L61" i="3"/>
  <c r="K61" i="3"/>
  <c r="J61" i="3"/>
  <c r="I61" i="3"/>
  <c r="H61" i="3"/>
  <c r="G61" i="3"/>
  <c r="F61" i="3"/>
  <c r="E61" i="3"/>
  <c r="D61" i="3"/>
  <c r="C61" i="3"/>
  <c r="B61" i="3"/>
  <c r="M57" i="3"/>
  <c r="L57" i="3"/>
  <c r="K57" i="3"/>
  <c r="J57" i="3"/>
  <c r="I57" i="3"/>
  <c r="H57" i="3"/>
  <c r="G57" i="3"/>
  <c r="F57" i="3"/>
  <c r="E57" i="3"/>
  <c r="D57" i="3"/>
  <c r="C57" i="3"/>
  <c r="B57" i="3"/>
  <c r="M45" i="3"/>
  <c r="L45" i="3"/>
  <c r="K45" i="3"/>
  <c r="J45" i="3"/>
  <c r="I45" i="3"/>
  <c r="H45" i="3"/>
  <c r="G45" i="3"/>
  <c r="F45" i="3"/>
  <c r="E45" i="3"/>
  <c r="D45" i="3"/>
  <c r="C45" i="3"/>
  <c r="B45" i="3"/>
  <c r="M41" i="3"/>
  <c r="L41" i="3"/>
  <c r="K41" i="3"/>
  <c r="J41" i="3"/>
  <c r="I41" i="3"/>
  <c r="H41" i="3"/>
  <c r="G41" i="3"/>
  <c r="F41" i="3"/>
  <c r="E41" i="3"/>
  <c r="D41" i="3"/>
  <c r="C41" i="3"/>
  <c r="B41" i="3"/>
  <c r="M29" i="3"/>
  <c r="L29" i="3"/>
  <c r="K29" i="3"/>
  <c r="J29" i="3"/>
  <c r="I29" i="3"/>
  <c r="H29" i="3"/>
  <c r="G29" i="3"/>
  <c r="F29" i="3"/>
  <c r="E29" i="3"/>
  <c r="D29" i="3"/>
  <c r="C29" i="3"/>
  <c r="B29" i="3"/>
  <c r="M25" i="3"/>
  <c r="L25" i="3"/>
  <c r="K25" i="3"/>
  <c r="J25" i="3"/>
  <c r="I25" i="3"/>
  <c r="H25" i="3"/>
  <c r="G25" i="3"/>
  <c r="F25" i="3"/>
  <c r="E25" i="3"/>
  <c r="D25" i="3"/>
  <c r="C25" i="3"/>
  <c r="B25" i="3"/>
  <c r="M13" i="3"/>
  <c r="L13" i="3"/>
  <c r="K13" i="3"/>
  <c r="J13" i="3"/>
  <c r="I13" i="3"/>
  <c r="H13" i="3"/>
  <c r="F13" i="3"/>
  <c r="E13" i="3"/>
  <c r="D13" i="3"/>
  <c r="C13" i="3"/>
  <c r="B13" i="3"/>
  <c r="G74" i="2"/>
  <c r="H74" i="2"/>
  <c r="H81" i="2"/>
  <c r="H101" i="2"/>
  <c r="H109" i="2"/>
  <c r="H117" i="2"/>
  <c r="H125" i="2"/>
  <c r="I74" i="2"/>
  <c r="J74" i="2"/>
  <c r="J81" i="2"/>
  <c r="J101" i="2"/>
  <c r="J109" i="2"/>
  <c r="J117" i="2"/>
  <c r="J125" i="2"/>
  <c r="K74" i="2"/>
  <c r="L74" i="2"/>
  <c r="L81" i="2"/>
  <c r="L101" i="2"/>
  <c r="L109" i="2"/>
  <c r="L117" i="2"/>
  <c r="L125" i="2"/>
  <c r="M74" i="2"/>
  <c r="N74" i="2"/>
  <c r="N81" i="2"/>
  <c r="N101" i="2"/>
  <c r="N109" i="2"/>
  <c r="N117" i="2"/>
  <c r="N125" i="2"/>
  <c r="O71" i="2"/>
  <c r="N72" i="3" s="1"/>
  <c r="A5" i="1"/>
  <c r="A4" i="1"/>
  <c r="A50" i="3" s="1"/>
  <c r="A3" i="1"/>
  <c r="A34" i="3" s="1"/>
  <c r="A2" i="1"/>
  <c r="O72" i="2"/>
  <c r="O73" i="2"/>
  <c r="B11" i="3"/>
  <c r="C11" i="3" s="1"/>
  <c r="D11" i="3" s="1"/>
  <c r="B27" i="3"/>
  <c r="C27" i="3" s="1"/>
  <c r="D27" i="3" s="1"/>
  <c r="E27" i="3" s="1"/>
  <c r="B43" i="3"/>
  <c r="C43" i="3" s="1"/>
  <c r="D43" i="3" s="1"/>
  <c r="B59" i="3"/>
  <c r="C59" i="3" s="1"/>
  <c r="D59" i="3" s="1"/>
  <c r="E59" i="3" s="1"/>
  <c r="F59" i="3" s="1"/>
  <c r="G59" i="3" s="1"/>
  <c r="H59" i="3" s="1"/>
  <c r="I59" i="3" s="1"/>
  <c r="J59" i="3" s="1"/>
  <c r="B15" i="3"/>
  <c r="B31" i="3"/>
  <c r="B47" i="3"/>
  <c r="B63" i="3"/>
  <c r="N14" i="3"/>
  <c r="N16" i="3" s="1"/>
  <c r="N32" i="3"/>
  <c r="N64" i="3"/>
  <c r="N58" i="3"/>
  <c r="N60" i="3" s="1"/>
  <c r="A1" i="1"/>
  <c r="A1" i="3" s="1"/>
  <c r="N1" i="3"/>
  <c r="O1" i="2"/>
  <c r="J1" i="1"/>
  <c r="N48" i="3"/>
  <c r="N42" i="3"/>
  <c r="N44" i="3" s="1"/>
  <c r="N26" i="3"/>
  <c r="N28" i="3" s="1"/>
  <c r="N10" i="3"/>
  <c r="N12" i="3" s="1"/>
  <c r="A31" i="3" l="1"/>
  <c r="A27" i="3"/>
  <c r="A47" i="3"/>
  <c r="A43" i="3"/>
  <c r="A63" i="3"/>
  <c r="A59" i="3"/>
  <c r="A11" i="3"/>
  <c r="A15" i="3"/>
  <c r="M120" i="2"/>
  <c r="M91" i="2"/>
  <c r="M70" i="2"/>
  <c r="M77" i="2"/>
  <c r="M112" i="2"/>
  <c r="M84" i="2"/>
  <c r="M55" i="2"/>
  <c r="M104" i="2"/>
  <c r="M44" i="2"/>
  <c r="M133" i="2"/>
  <c r="I20" i="1"/>
  <c r="G104" i="2"/>
  <c r="G91" i="2"/>
  <c r="G84" i="2"/>
  <c r="G77" i="2"/>
  <c r="G70" i="2"/>
  <c r="G55" i="2"/>
  <c r="G44" i="2"/>
  <c r="G133" i="2"/>
  <c r="G120" i="2"/>
  <c r="G112" i="2"/>
  <c r="I133" i="2"/>
  <c r="I120" i="2"/>
  <c r="I112" i="2"/>
  <c r="I104" i="2"/>
  <c r="I91" i="2"/>
  <c r="I84" i="2"/>
  <c r="I70" i="2"/>
  <c r="I77" i="2"/>
  <c r="I55" i="2"/>
  <c r="I44" i="2"/>
  <c r="K133" i="2"/>
  <c r="K104" i="2"/>
  <c r="K77" i="2"/>
  <c r="K44" i="2"/>
  <c r="K120" i="2"/>
  <c r="K91" i="2"/>
  <c r="K70" i="2"/>
  <c r="K112" i="2"/>
  <c r="K84" i="2"/>
  <c r="K55" i="2"/>
  <c r="K81" i="2"/>
  <c r="I81" i="2"/>
  <c r="H21" i="1" s="1"/>
  <c r="O122" i="2"/>
  <c r="K109" i="2"/>
  <c r="I24" i="1" s="1"/>
  <c r="J20" i="1"/>
  <c r="I13" i="2"/>
  <c r="M13" i="2"/>
  <c r="O40" i="2"/>
  <c r="E32" i="6" s="1"/>
  <c r="O64" i="2"/>
  <c r="G20" i="1"/>
  <c r="M109" i="2"/>
  <c r="J24" i="1" s="1"/>
  <c r="M125" i="2"/>
  <c r="J26" i="1" s="1"/>
  <c r="O124" i="2"/>
  <c r="O99" i="2"/>
  <c r="K101" i="2"/>
  <c r="I23" i="1" s="1"/>
  <c r="G109" i="2"/>
  <c r="G125" i="2"/>
  <c r="G26" i="1" s="1"/>
  <c r="K13" i="2"/>
  <c r="D20" i="1"/>
  <c r="O79" i="2"/>
  <c r="O93" i="2"/>
  <c r="O97" i="2"/>
  <c r="O116" i="2"/>
  <c r="E17" i="1"/>
  <c r="K125" i="2"/>
  <c r="I26" i="1" s="1"/>
  <c r="A4" i="4"/>
  <c r="A3" i="4"/>
  <c r="G13" i="2"/>
  <c r="E5" i="6" s="1"/>
  <c r="O123" i="2"/>
  <c r="G41" i="2"/>
  <c r="G16" i="1" s="1"/>
  <c r="E18" i="1"/>
  <c r="J128" i="2"/>
  <c r="J136" i="2" s="1"/>
  <c r="O115" i="2"/>
  <c r="E25" i="1"/>
  <c r="O100" i="2"/>
  <c r="I109" i="2"/>
  <c r="H24" i="1" s="1"/>
  <c r="I125" i="2"/>
  <c r="H26" i="1" s="1"/>
  <c r="O106" i="2"/>
  <c r="E20" i="1"/>
  <c r="N128" i="2"/>
  <c r="N136" i="2" s="1"/>
  <c r="E21" i="1"/>
  <c r="E26" i="1"/>
  <c r="A23" i="3"/>
  <c r="H20" i="1"/>
  <c r="J13" i="1"/>
  <c r="L128" i="2"/>
  <c r="L136" i="2" s="1"/>
  <c r="E23" i="1"/>
  <c r="O74" i="2"/>
  <c r="A1" i="4"/>
  <c r="E24" i="1"/>
  <c r="K67" i="2"/>
  <c r="I18" i="1" s="1"/>
  <c r="I41" i="2"/>
  <c r="H16" i="1" s="1"/>
  <c r="G81" i="2"/>
  <c r="G21" i="1" s="1"/>
  <c r="G101" i="2"/>
  <c r="G23" i="1" s="1"/>
  <c r="I101" i="2"/>
  <c r="H23" i="1" s="1"/>
  <c r="M101" i="2"/>
  <c r="J23" i="1" s="1"/>
  <c r="O108" i="2"/>
  <c r="O107" i="2"/>
  <c r="O96" i="2"/>
  <c r="O66" i="2"/>
  <c r="O98" i="2"/>
  <c r="O50" i="2"/>
  <c r="M67" i="2"/>
  <c r="J18" i="1" s="1"/>
  <c r="O95" i="2"/>
  <c r="O65" i="2"/>
  <c r="M81" i="2"/>
  <c r="M141" i="2" s="1"/>
  <c r="O94" i="2"/>
  <c r="O16" i="2"/>
  <c r="E8" i="6" s="1"/>
  <c r="C63" i="3"/>
  <c r="C66" i="3" s="1"/>
  <c r="B66" i="3"/>
  <c r="O29" i="2"/>
  <c r="E21" i="6" s="1"/>
  <c r="O28" i="2"/>
  <c r="E20" i="6" s="1"/>
  <c r="C47" i="3"/>
  <c r="B50" i="3"/>
  <c r="O61" i="2"/>
  <c r="C31" i="3"/>
  <c r="B34" i="3"/>
  <c r="C15" i="3"/>
  <c r="B18" i="3"/>
  <c r="O49" i="2"/>
  <c r="E16" i="1"/>
  <c r="K41" i="2"/>
  <c r="I16" i="1" s="1"/>
  <c r="M41" i="2"/>
  <c r="J16" i="1" s="1"/>
  <c r="A2" i="3"/>
  <c r="H22" i="1"/>
  <c r="O86" i="2"/>
  <c r="O88" i="2" s="1"/>
  <c r="K22" i="1" s="1"/>
  <c r="O80" i="2"/>
  <c r="A5" i="4"/>
  <c r="G67" i="2"/>
  <c r="G18" i="1" s="1"/>
  <c r="G13" i="1"/>
  <c r="A66" i="3"/>
  <c r="A18" i="3"/>
  <c r="I13" i="1"/>
  <c r="A39" i="3"/>
  <c r="A55" i="3"/>
  <c r="H13" i="1"/>
  <c r="O57" i="2"/>
  <c r="O62" i="2"/>
  <c r="O60" i="2"/>
  <c r="I67" i="2"/>
  <c r="H128" i="2"/>
  <c r="H136" i="2" s="1"/>
  <c r="E22" i="1"/>
  <c r="I22" i="1"/>
  <c r="D22" i="1"/>
  <c r="G22" i="1"/>
  <c r="E11" i="3"/>
  <c r="K59" i="3"/>
  <c r="O58" i="2"/>
  <c r="A2" i="4"/>
  <c r="O27" i="2"/>
  <c r="E19" i="6" s="1"/>
  <c r="O25" i="2"/>
  <c r="E17" i="6" s="1"/>
  <c r="O23" i="2"/>
  <c r="E15" i="6" s="1"/>
  <c r="O21" i="2"/>
  <c r="E13" i="6" s="1"/>
  <c r="O19" i="2"/>
  <c r="E11" i="6" s="1"/>
  <c r="O26" i="2"/>
  <c r="E18" i="6" s="1"/>
  <c r="O24" i="2"/>
  <c r="E16" i="6" s="1"/>
  <c r="O22" i="2"/>
  <c r="E14" i="6" s="1"/>
  <c r="O20" i="2"/>
  <c r="E12" i="6" s="1"/>
  <c r="O18" i="2"/>
  <c r="E10" i="6" s="1"/>
  <c r="O59" i="2"/>
  <c r="O51" i="2"/>
  <c r="A7" i="3"/>
  <c r="O17" i="2"/>
  <c r="E9" i="6" s="1"/>
  <c r="E43" i="3"/>
  <c r="F43" i="3" s="1"/>
  <c r="G43" i="3" s="1"/>
  <c r="H43" i="3" s="1"/>
  <c r="I43" i="3" s="1"/>
  <c r="D70" i="3"/>
  <c r="F27" i="3"/>
  <c r="B72" i="3"/>
  <c r="B70" i="3"/>
  <c r="C70" i="3"/>
  <c r="F51" i="6"/>
  <c r="F52" i="6" s="1"/>
  <c r="F56" i="6"/>
  <c r="D63" i="3" l="1"/>
  <c r="D66" i="3" s="1"/>
  <c r="G141" i="2"/>
  <c r="I21" i="1"/>
  <c r="K141" i="2"/>
  <c r="I141" i="2"/>
  <c r="O136" i="2"/>
  <c r="K20" i="1"/>
  <c r="C72" i="3"/>
  <c r="N132" i="2"/>
  <c r="N103" i="2"/>
  <c r="N76" i="2"/>
  <c r="N43" i="2"/>
  <c r="N119" i="2"/>
  <c r="N90" i="2"/>
  <c r="N69" i="2"/>
  <c r="N111" i="2"/>
  <c r="N83" i="2"/>
  <c r="N54" i="2"/>
  <c r="H119" i="2"/>
  <c r="H111" i="2"/>
  <c r="H103" i="2"/>
  <c r="H90" i="2"/>
  <c r="H83" i="2"/>
  <c r="H76" i="2"/>
  <c r="H69" i="2"/>
  <c r="H54" i="2"/>
  <c r="H43" i="2"/>
  <c r="H132" i="2"/>
  <c r="J43" i="2"/>
  <c r="J132" i="2"/>
  <c r="J119" i="2"/>
  <c r="J111" i="2"/>
  <c r="J103" i="2"/>
  <c r="J90" i="2"/>
  <c r="J83" i="2"/>
  <c r="J76" i="2"/>
  <c r="J54" i="2"/>
  <c r="J69" i="2"/>
  <c r="L132" i="2"/>
  <c r="L103" i="2"/>
  <c r="L76" i="2"/>
  <c r="L43" i="2"/>
  <c r="L119" i="2"/>
  <c r="L90" i="2"/>
  <c r="L69" i="2"/>
  <c r="L111" i="2"/>
  <c r="L83" i="2"/>
  <c r="L54" i="2"/>
  <c r="F20" i="1"/>
  <c r="H12" i="2"/>
  <c r="L12" i="2"/>
  <c r="N12" i="2"/>
  <c r="E19" i="1"/>
  <c r="J12" i="2"/>
  <c r="D24" i="1"/>
  <c r="F24" i="1" s="1"/>
  <c r="O125" i="2"/>
  <c r="K26" i="1" s="1"/>
  <c r="D26" i="1"/>
  <c r="F26" i="1" s="1"/>
  <c r="D23" i="1"/>
  <c r="F23" i="1" s="1"/>
  <c r="G24" i="1"/>
  <c r="O81" i="2"/>
  <c r="K21" i="1" s="1"/>
  <c r="E27" i="1"/>
  <c r="D21" i="1"/>
  <c r="F21" i="1" s="1"/>
  <c r="O101" i="2"/>
  <c r="K23" i="1" s="1"/>
  <c r="O109" i="2"/>
  <c r="D47" i="3"/>
  <c r="C50" i="3"/>
  <c r="J21" i="1"/>
  <c r="D15" i="3"/>
  <c r="C18" i="3"/>
  <c r="D31" i="3"/>
  <c r="C34" i="3"/>
  <c r="D16" i="1"/>
  <c r="F16" i="1" s="1"/>
  <c r="F22" i="1"/>
  <c r="O67" i="2"/>
  <c r="E43" i="6" s="1"/>
  <c r="D18" i="1"/>
  <c r="F18" i="1" s="1"/>
  <c r="H18" i="1"/>
  <c r="F11" i="3"/>
  <c r="F70" i="3" s="1"/>
  <c r="L59" i="3"/>
  <c r="J43" i="3"/>
  <c r="O41" i="2"/>
  <c r="E55" i="6"/>
  <c r="E70" i="3"/>
  <c r="G27" i="3"/>
  <c r="E63" i="3"/>
  <c r="E66" i="3" s="1"/>
  <c r="D72" i="3" l="1"/>
  <c r="O141" i="2"/>
  <c r="G48" i="2"/>
  <c r="M48" i="2"/>
  <c r="I48" i="2"/>
  <c r="K48" i="2"/>
  <c r="K24" i="1"/>
  <c r="K16" i="1"/>
  <c r="D43" i="6"/>
  <c r="D48" i="6" s="1"/>
  <c r="E48" i="6"/>
  <c r="E29" i="1"/>
  <c r="E32" i="1" s="1"/>
  <c r="K18" i="1"/>
  <c r="E31" i="3"/>
  <c r="D34" i="3"/>
  <c r="E15" i="3"/>
  <c r="D18" i="3"/>
  <c r="E47" i="3"/>
  <c r="D50" i="3"/>
  <c r="G11" i="3"/>
  <c r="G70" i="3" s="1"/>
  <c r="M59" i="3"/>
  <c r="K43" i="3"/>
  <c r="I46" i="2"/>
  <c r="M46" i="2"/>
  <c r="C52" i="2"/>
  <c r="K46" i="2"/>
  <c r="G46" i="2"/>
  <c r="F63" i="3"/>
  <c r="F66" i="3" s="1"/>
  <c r="H27" i="3"/>
  <c r="E72" i="3" l="1"/>
  <c r="O48" i="2"/>
  <c r="K114" i="2"/>
  <c r="K117" i="2" s="1"/>
  <c r="I25" i="1" s="1"/>
  <c r="I27" i="1" s="1"/>
  <c r="G114" i="2"/>
  <c r="M114" i="2"/>
  <c r="M117" i="2" s="1"/>
  <c r="J25" i="1" s="1"/>
  <c r="J27" i="1" s="1"/>
  <c r="I114" i="2"/>
  <c r="I117" i="2" s="1"/>
  <c r="H25" i="1" s="1"/>
  <c r="H27" i="1" s="1"/>
  <c r="K47" i="2"/>
  <c r="K52" i="2" s="1"/>
  <c r="I47" i="2"/>
  <c r="I52" i="2" s="1"/>
  <c r="G47" i="2"/>
  <c r="M47" i="2"/>
  <c r="M52" i="2" s="1"/>
  <c r="F47" i="3"/>
  <c r="E50" i="3"/>
  <c r="F15" i="3"/>
  <c r="E18" i="3"/>
  <c r="F31" i="3"/>
  <c r="E34" i="3"/>
  <c r="H11" i="3"/>
  <c r="H70" i="3" s="1"/>
  <c r="L43" i="3"/>
  <c r="O46" i="2"/>
  <c r="G63" i="3"/>
  <c r="G66" i="3" s="1"/>
  <c r="I27" i="3"/>
  <c r="F72" i="3" l="1"/>
  <c r="G117" i="2"/>
  <c r="O114" i="2"/>
  <c r="O117" i="2" s="1"/>
  <c r="M128" i="2"/>
  <c r="M139" i="2" s="1"/>
  <c r="J17" i="1"/>
  <c r="J19" i="1" s="1"/>
  <c r="J29" i="1" s="1"/>
  <c r="J32" i="1" s="1"/>
  <c r="H17" i="1"/>
  <c r="H19" i="1" s="1"/>
  <c r="H29" i="1" s="1"/>
  <c r="H32" i="1" s="1"/>
  <c r="I128" i="2"/>
  <c r="I139" i="2" s="1"/>
  <c r="N27" i="3" s="1"/>
  <c r="I17" i="1"/>
  <c r="I19" i="1" s="1"/>
  <c r="I29" i="1" s="1"/>
  <c r="I32" i="1" s="1"/>
  <c r="K128" i="2"/>
  <c r="K139" i="2" s="1"/>
  <c r="O47" i="2"/>
  <c r="O52" i="2" s="1"/>
  <c r="G52" i="2"/>
  <c r="G17" i="1" s="1"/>
  <c r="G19" i="1" s="1"/>
  <c r="G15" i="3"/>
  <c r="F18" i="3"/>
  <c r="G31" i="3"/>
  <c r="F34" i="3"/>
  <c r="G47" i="3"/>
  <c r="F50" i="3"/>
  <c r="I11" i="3"/>
  <c r="I70" i="3" s="1"/>
  <c r="M43" i="3"/>
  <c r="J27" i="3"/>
  <c r="H63" i="3"/>
  <c r="H66" i="3" s="1"/>
  <c r="N43" i="3" l="1"/>
  <c r="N59" i="3"/>
  <c r="H141" i="2"/>
  <c r="J141" i="2"/>
  <c r="K143" i="2"/>
  <c r="J143" i="2" s="1"/>
  <c r="M143" i="2"/>
  <c r="L143" i="2" s="1"/>
  <c r="L141" i="2"/>
  <c r="I143" i="2"/>
  <c r="H143" i="2" s="1"/>
  <c r="E50" i="6"/>
  <c r="D50" i="6" s="1"/>
  <c r="K25" i="1"/>
  <c r="K27" i="1" s="1"/>
  <c r="G25" i="1"/>
  <c r="G27" i="1" s="1"/>
  <c r="G29" i="1" s="1"/>
  <c r="G32" i="1" s="1"/>
  <c r="D25" i="1"/>
  <c r="D17" i="1"/>
  <c r="F17" i="1" s="1"/>
  <c r="F19" i="1" s="1"/>
  <c r="G128" i="2"/>
  <c r="G139" i="2" s="1"/>
  <c r="N11" i="3" s="1"/>
  <c r="E39" i="6"/>
  <c r="D39" i="6" s="1"/>
  <c r="D41" i="6" s="1"/>
  <c r="O128" i="2"/>
  <c r="K17" i="1"/>
  <c r="K19" i="1" s="1"/>
  <c r="H15" i="3"/>
  <c r="G18" i="3"/>
  <c r="H47" i="3"/>
  <c r="G50" i="3"/>
  <c r="G72" i="3"/>
  <c r="H31" i="3"/>
  <c r="G34" i="3"/>
  <c r="J11" i="3"/>
  <c r="J70" i="3" s="1"/>
  <c r="I63" i="3"/>
  <c r="I66" i="3" s="1"/>
  <c r="K27" i="3"/>
  <c r="O139" i="2" l="1"/>
  <c r="O143" i="2"/>
  <c r="N143" i="2" s="1"/>
  <c r="N141" i="2"/>
  <c r="G143" i="2"/>
  <c r="F143" i="2" s="1"/>
  <c r="F141" i="2"/>
  <c r="K29" i="1"/>
  <c r="K32" i="1" s="1"/>
  <c r="E41" i="6"/>
  <c r="E44" i="6" s="1"/>
  <c r="F25" i="1"/>
  <c r="F27" i="1" s="1"/>
  <c r="F29" i="1" s="1"/>
  <c r="N70" i="3" s="1"/>
  <c r="D27" i="1"/>
  <c r="D19" i="1"/>
  <c r="D44" i="6"/>
  <c r="D47" i="6"/>
  <c r="H72" i="3"/>
  <c r="I31" i="3"/>
  <c r="H34" i="3"/>
  <c r="I47" i="3"/>
  <c r="H50" i="3"/>
  <c r="I15" i="3"/>
  <c r="H18" i="3"/>
  <c r="K11" i="3"/>
  <c r="K70" i="3" s="1"/>
  <c r="L27" i="3"/>
  <c r="J63" i="3"/>
  <c r="J66" i="3" s="1"/>
  <c r="I72" i="3" l="1"/>
  <c r="F32" i="1"/>
  <c r="E47" i="6"/>
  <c r="E49" i="6" s="1"/>
  <c r="D29" i="1"/>
  <c r="D32" i="1" s="1"/>
  <c r="J15" i="3"/>
  <c r="I18" i="3"/>
  <c r="J47" i="3"/>
  <c r="I50" i="3"/>
  <c r="J31" i="3"/>
  <c r="I34" i="3"/>
  <c r="L11" i="3"/>
  <c r="L70" i="3" s="1"/>
  <c r="D49" i="6"/>
  <c r="K63" i="3"/>
  <c r="K66" i="3" s="1"/>
  <c r="M27" i="3"/>
  <c r="K31" i="3" l="1"/>
  <c r="J34" i="3"/>
  <c r="K47" i="3"/>
  <c r="J50" i="3"/>
  <c r="K15" i="3"/>
  <c r="J18" i="3"/>
  <c r="J72" i="3"/>
  <c r="N74" i="3"/>
  <c r="M11" i="3"/>
  <c r="M70" i="3"/>
  <c r="E51" i="6"/>
  <c r="E56" i="6"/>
  <c r="L63" i="3"/>
  <c r="L66" i="3" s="1"/>
  <c r="L15" i="3" l="1"/>
  <c r="K18" i="3"/>
  <c r="K72" i="3"/>
  <c r="L47" i="3"/>
  <c r="K50" i="3"/>
  <c r="L31" i="3"/>
  <c r="K34" i="3"/>
  <c r="E52" i="6"/>
  <c r="D51" i="6"/>
  <c r="M63" i="3"/>
  <c r="L72" i="3" l="1"/>
  <c r="M47" i="3"/>
  <c r="M50" i="3" s="1"/>
  <c r="L50" i="3"/>
  <c r="M31" i="3"/>
  <c r="M34" i="3" s="1"/>
  <c r="L34" i="3"/>
  <c r="M15" i="3"/>
  <c r="M18" i="3" s="1"/>
  <c r="L18" i="3"/>
  <c r="M66" i="3"/>
  <c r="D52" i="6"/>
  <c r="M72" i="3" l="1"/>
  <c r="M74" i="3" s="1"/>
</calcChain>
</file>

<file path=xl/sharedStrings.xml><?xml version="1.0" encoding="utf-8"?>
<sst xmlns="http://schemas.openxmlformats.org/spreadsheetml/2006/main" count="410" uniqueCount="212">
  <si>
    <t>BUDGET SUMMARY</t>
  </si>
  <si>
    <t>Current/Original</t>
  </si>
  <si>
    <t>Budget</t>
  </si>
  <si>
    <t>Changes</t>
  </si>
  <si>
    <t>Increase/Decrease</t>
  </si>
  <si>
    <t>Revised</t>
  </si>
  <si>
    <t>Position Title</t>
  </si>
  <si>
    <t>TOTAL</t>
  </si>
  <si>
    <t>Hourly</t>
  </si>
  <si>
    <t>Rate</t>
  </si>
  <si>
    <t>Total</t>
  </si>
  <si>
    <t>Hrs/Week</t>
  </si>
  <si>
    <t>Number/</t>
  </si>
  <si>
    <t>Weeks</t>
  </si>
  <si>
    <t>Months</t>
  </si>
  <si>
    <t>Percent</t>
  </si>
  <si>
    <t>Amount</t>
  </si>
  <si>
    <t>Miles/</t>
  </si>
  <si>
    <t>Week</t>
  </si>
  <si>
    <t>Rate/</t>
  </si>
  <si>
    <t>Description</t>
  </si>
  <si>
    <t>Cost Per</t>
  </si>
  <si>
    <t>Month</t>
  </si>
  <si>
    <t>of Months</t>
  </si>
  <si>
    <t>Unit Cost</t>
  </si>
  <si>
    <t># of</t>
  </si>
  <si>
    <t>Units</t>
  </si>
  <si>
    <t>Number</t>
  </si>
  <si>
    <t>Per Month</t>
  </si>
  <si>
    <t xml:space="preserve"># of </t>
  </si>
  <si>
    <t>Number of</t>
  </si>
  <si>
    <t>Trainees</t>
  </si>
  <si>
    <t>of Course</t>
  </si>
  <si>
    <t>Max # of</t>
  </si>
  <si>
    <t>hrs/weeks</t>
  </si>
  <si>
    <t>Hour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</si>
  <si>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</si>
  <si>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</si>
  <si>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</si>
  <si>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</si>
  <si>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</si>
  <si>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</si>
  <si>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</si>
  <si>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</si>
  <si>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</si>
  <si>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</si>
  <si>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</si>
  <si>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</si>
  <si>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CUMULATIVE SCHEDULES</t>
  </si>
  <si>
    <t>MONTHLY</t>
  </si>
  <si>
    <t>PROGRAM SERVICES</t>
  </si>
  <si>
    <r>
      <t xml:space="preserve">MONTHLY  </t>
    </r>
    <r>
      <rPr>
        <b/>
        <u/>
        <sz val="12"/>
        <rFont val="Arial"/>
        <family val="2"/>
      </rPr>
      <t>EXPENDITURE SCHEDULE (BY MONTH AND CUMULATIVE</t>
    </r>
    <r>
      <rPr>
        <b/>
        <sz val="12"/>
        <rFont val="Arial"/>
        <family val="2"/>
      </rPr>
      <t>)</t>
    </r>
  </si>
  <si>
    <t xml:space="preserve"> </t>
  </si>
  <si>
    <t xml:space="preserve">Total </t>
  </si>
  <si>
    <t>Wages</t>
  </si>
  <si>
    <t>FICA</t>
  </si>
  <si>
    <t>Worker's Comp</t>
  </si>
  <si>
    <t>Mile</t>
  </si>
  <si>
    <t>Staff Allocation of Hours by Program</t>
  </si>
  <si>
    <t>NAME OF PROGRAM</t>
  </si>
  <si>
    <t>Work Keys Testing</t>
  </si>
  <si>
    <r>
      <t xml:space="preserve">MONTHLY  </t>
    </r>
    <r>
      <rPr>
        <b/>
        <u/>
        <sz val="12"/>
        <rFont val="Arial"/>
        <family val="2"/>
      </rPr>
      <t>EXPENDITURE SCHEDULE (BY MONTH AND CUMULATIVE</t>
    </r>
    <r>
      <rPr>
        <b/>
        <sz val="12"/>
        <rFont val="Arial"/>
        <family val="2"/>
      </rPr>
      <t xml:space="preserve">) </t>
    </r>
  </si>
  <si>
    <t>Change</t>
  </si>
  <si>
    <t>EXHIBIT B</t>
  </si>
  <si>
    <r>
      <t xml:space="preserve">Agency Name: </t>
    </r>
    <r>
      <rPr>
        <sz val="10"/>
        <rFont val="Arial"/>
        <family val="2"/>
      </rPr>
      <t xml:space="preserve"> ENTER YOUR AGENCY NAME HERE</t>
    </r>
  </si>
  <si>
    <t>3. TOTAL CONTRACT BUDGET</t>
  </si>
  <si>
    <t>Instruc Hrs</t>
  </si>
  <si>
    <t>TOTAL CONTRACT BUDGET BY FUND SOURCE</t>
  </si>
  <si>
    <t>SUBTOTAL</t>
  </si>
  <si>
    <t>Annual</t>
  </si>
  <si>
    <t>W/C Annual</t>
  </si>
  <si>
    <t>Worksheet:</t>
  </si>
  <si>
    <t>Totals calculate at the bottom of the spreadsheet to ultimately balance to the contract amount.</t>
  </si>
  <si>
    <t xml:space="preserve"> Hourly Rate, Total Hours/Week, Number of Weeks, Miles per Week, Unit Cost/Month, Annual Amount, etc.</t>
  </si>
  <si>
    <t>Various totals calculate at the bottom of the spreadsheet.</t>
  </si>
  <si>
    <t>Current / Original</t>
  </si>
  <si>
    <t xml:space="preserve">LINE ITEM ALLOCATION PERCENTAGES - </t>
  </si>
  <si>
    <t>The remaining line items are also linked to the Budget sheet and will automatically pull.</t>
  </si>
  <si>
    <t>#1</t>
  </si>
  <si>
    <t>#2</t>
  </si>
  <si>
    <t>#3</t>
  </si>
  <si>
    <t>Color Key</t>
  </si>
  <si>
    <t xml:space="preserve">    Row header</t>
  </si>
  <si>
    <t xml:space="preserve">    Fund Source #1</t>
  </si>
  <si>
    <t xml:space="preserve">    Fund Source #2</t>
  </si>
  <si>
    <t xml:space="preserve">    Fund Source #3</t>
  </si>
  <si>
    <t xml:space="preserve">    Data entry fields</t>
  </si>
  <si>
    <r>
      <t xml:space="preserve">Funding Source:   </t>
    </r>
    <r>
      <rPr>
        <sz val="10"/>
        <rFont val="Arial"/>
        <family val="2"/>
      </rPr>
      <t>ENTER FUND SOURCE HERE</t>
    </r>
  </si>
  <si>
    <t>When percentages are entered, the current/original budget will automatically calculate except for the Individual Training Accounts data, which requires values to be</t>
  </si>
  <si>
    <t>entered. The Change columns also require values to be entered.</t>
  </si>
  <si>
    <t>#4</t>
  </si>
  <si>
    <t xml:space="preserve">    Fund Source #4</t>
  </si>
  <si>
    <r>
      <t xml:space="preserve">Funding Source:  </t>
    </r>
    <r>
      <rPr>
        <sz val="10"/>
        <rFont val="Arial"/>
        <family val="2"/>
      </rPr>
      <t xml:space="preserve"> ENTER FUND SOURCE HERE</t>
    </r>
  </si>
  <si>
    <t>GED</t>
  </si>
  <si>
    <r>
      <t xml:space="preserve">Test </t>
    </r>
    <r>
      <rPr>
        <b/>
        <sz val="8"/>
        <rFont val="Arial"/>
        <family val="2"/>
      </rPr>
      <t>[to compare with Column "F", Revised Budget]</t>
    </r>
  </si>
  <si>
    <t>will also pull from the Budget sheet for a checks and balance.  The planned expenditures can be entered by month.</t>
  </si>
  <si>
    <t>should be completed next - the columns headings include</t>
  </si>
  <si>
    <t xml:space="preserve">Data entry may begin with entering the ALLOCATED PERCENTAGES for each fund source for each line-item expense category.  The columns "B" through "F" </t>
  </si>
  <si>
    <r>
      <t xml:space="preserve">The </t>
    </r>
    <r>
      <rPr>
        <b/>
        <sz val="10"/>
        <rFont val="Arial"/>
        <family val="2"/>
      </rPr>
      <t xml:space="preserve">Cumulative Schedules </t>
    </r>
    <r>
      <rPr>
        <sz val="10"/>
        <rFont val="Arial"/>
        <family val="2"/>
      </rPr>
      <t>sheet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also pulls agency name, fund sources, and contract number.  The</t>
    </r>
    <r>
      <rPr>
        <i/>
        <sz val="10"/>
        <rFont val="Arial"/>
        <family val="2"/>
      </rPr>
      <t xml:space="preserve"> TOTAL </t>
    </r>
    <r>
      <rPr>
        <sz val="10"/>
        <rFont val="Arial"/>
        <family val="2"/>
      </rPr>
      <t>reimbursable and ITA amounts by fund source</t>
    </r>
  </si>
  <si>
    <r>
      <rPr>
        <b/>
        <sz val="12"/>
        <rFont val="Arial"/>
        <family val="2"/>
      </rPr>
      <t>No data</t>
    </r>
    <r>
      <rPr>
        <sz val="10"/>
        <rFont val="Arial"/>
        <family val="2"/>
      </rPr>
      <t xml:space="preserve"> entry is required on the </t>
    </r>
    <r>
      <rPr>
        <b/>
        <sz val="10"/>
        <rFont val="Arial"/>
        <family val="2"/>
      </rPr>
      <t>Budget Summary</t>
    </r>
    <r>
      <rPr>
        <sz val="10"/>
        <rFont val="Arial"/>
        <family val="2"/>
      </rPr>
      <t xml:space="preserve"> sheet; agency name, fund sources, contract number, and addendum number pull from the Budget sheet.</t>
    </r>
  </si>
  <si>
    <t>OTHER</t>
  </si>
  <si>
    <t>IN SCHOOL</t>
  </si>
  <si>
    <t>OUT OF SCHOOL</t>
  </si>
  <si>
    <t xml:space="preserve">NOTE:  </t>
  </si>
  <si>
    <t>Names</t>
  </si>
  <si>
    <t>Wagner Peyser</t>
  </si>
  <si>
    <t>PATH - TANF</t>
  </si>
  <si>
    <t>PATH - GFGP</t>
  </si>
  <si>
    <r>
      <t xml:space="preserve">TOTAL HOURS / </t>
    </r>
    <r>
      <rPr>
        <b/>
        <sz val="12"/>
        <rFont val="Arial"/>
        <family val="2"/>
      </rPr>
      <t>WEEK</t>
    </r>
  </si>
  <si>
    <r>
      <t xml:space="preserve">Please use line Line </t>
    </r>
    <r>
      <rPr>
        <b/>
        <sz val="12"/>
        <rFont val="Arial"/>
        <family val="2"/>
      </rPr>
      <t>A</t>
    </r>
    <r>
      <rPr>
        <b/>
        <sz val="10"/>
        <rFont val="Arial"/>
        <family val="2"/>
      </rPr>
      <t xml:space="preserve"> to key HOURS (only) for direct staffing, inclusive of case managers or other direct Client contact positions.</t>
    </r>
  </si>
  <si>
    <t>In cells A1 - A7</t>
  </si>
  <si>
    <r>
      <t xml:space="preserve">Note:  please edit cell </t>
    </r>
    <r>
      <rPr>
        <b/>
        <i/>
        <u/>
        <sz val="10"/>
        <color indexed="10"/>
        <rFont val="Arial"/>
        <family val="2"/>
      </rPr>
      <t>ON BUDGET TAB</t>
    </r>
    <r>
      <rPr>
        <sz val="10"/>
        <color indexed="10"/>
        <rFont val="Arial"/>
        <family val="2"/>
      </rPr>
      <t>; Agency Name: should remain - Please overwrite "ENTER YOUR AGENCY NAME HERE"</t>
    </r>
  </si>
  <si>
    <t>to distribute the costs across the fund sources separately for each line-item expense category.  This, for a specific example, allows 100% of lease costs</t>
  </si>
  <si>
    <t>All formulas can be overwritten to enter values [and is necessary for budget modifications].</t>
  </si>
  <si>
    <r>
      <t xml:space="preserve">The </t>
    </r>
    <r>
      <rPr>
        <b/>
        <sz val="10"/>
        <rFont val="Arial"/>
        <family val="2"/>
      </rPr>
      <t>Budget</t>
    </r>
    <r>
      <rPr>
        <sz val="10"/>
        <rFont val="Arial"/>
        <family val="2"/>
      </rPr>
      <t xml:space="preserve"> sheet is designed to allow budgeting for three fund sources [3 Fiscal Years for RFP] and the </t>
    </r>
    <r>
      <rPr>
        <b/>
        <sz val="10"/>
        <color indexed="49"/>
        <rFont val="Arial"/>
        <family val="2"/>
      </rPr>
      <t>LINE ITEM ALLOCATON PERCENTAGES</t>
    </r>
  </si>
  <si>
    <t>to be budgeted in one fund source and then accommodates an even distribution among the three fund sources for equipment.</t>
  </si>
  <si>
    <t>EXAMPLE:</t>
  </si>
  <si>
    <t xml:space="preserve">   ENTER FUND SOURCE HERE</t>
  </si>
  <si>
    <r>
      <t xml:space="preserve">LINE ITEM ALLOCATION PERCENTAGES  </t>
    </r>
    <r>
      <rPr>
        <b/>
        <i/>
        <sz val="10"/>
        <color indexed="49"/>
        <rFont val="Arial"/>
        <family val="2"/>
      </rPr>
      <t>[need to be keyed on this row if used]</t>
    </r>
  </si>
  <si>
    <t>Name / Position Title</t>
  </si>
  <si>
    <t>TOTAL CHANGE AMOUNT</t>
  </si>
  <si>
    <t>Supplies</t>
  </si>
  <si>
    <t>Postage</t>
  </si>
  <si>
    <t>Materials, Memberships, Subscriptions, Training</t>
  </si>
  <si>
    <t>Lease Cost - not related to CAMW</t>
  </si>
  <si>
    <r>
      <t xml:space="preserve">Incidental Lease Cost </t>
    </r>
    <r>
      <rPr>
        <i/>
        <sz val="10"/>
        <rFont val="Arial"/>
        <family val="2"/>
      </rPr>
      <t>(Lansing Ctr only)</t>
    </r>
  </si>
  <si>
    <t>Unused rows / columns can be hidden - NOT DELETED.</t>
  </si>
  <si>
    <t>2.4.4  Vocational/Occ Education/Training</t>
  </si>
  <si>
    <t>2.4.7  Other Participant Costs</t>
  </si>
  <si>
    <t>2.4.8   Participant Wages</t>
  </si>
  <si>
    <t>2.4.9   Participant Fringe Benefits</t>
  </si>
  <si>
    <t xml:space="preserve">    Linked Data - Analysis Worksheet</t>
  </si>
  <si>
    <t>Sub-total _Service Salaries / Fringe</t>
  </si>
  <si>
    <t>Sub-total_Service Costs</t>
  </si>
  <si>
    <t>Total Salaries / Fringe</t>
  </si>
  <si>
    <t>Total Other</t>
  </si>
  <si>
    <t>Total Salaries / Fringe / Other</t>
  </si>
  <si>
    <r>
      <t>Total Program Activities</t>
    </r>
    <r>
      <rPr>
        <b/>
        <sz val="9"/>
        <color indexed="8"/>
        <rFont val="Calibri"/>
        <family val="2"/>
      </rPr>
      <t xml:space="preserve"> [ITA, OJT, SS, etc.]</t>
    </r>
  </si>
  <si>
    <t>Total Contract</t>
  </si>
  <si>
    <t>% Program Activities/Total Contract</t>
  </si>
  <si>
    <t>Total FTE</t>
  </si>
  <si>
    <t>Cost per FTE</t>
  </si>
  <si>
    <t>Travel - (Name)</t>
  </si>
  <si>
    <t>2.4.10 Participant Travel</t>
  </si>
  <si>
    <t>Office: Phone, Copier, Printing</t>
  </si>
  <si>
    <r>
      <t xml:space="preserve">The </t>
    </r>
    <r>
      <rPr>
        <b/>
        <sz val="10"/>
        <rFont val="Arial"/>
        <family val="2"/>
      </rPr>
      <t>Staffing Allocation page</t>
    </r>
    <r>
      <rPr>
        <sz val="10"/>
        <rFont val="Arial"/>
        <family val="2"/>
      </rPr>
      <t xml:space="preserve"> has linked cells and pulls the employee names / titles that are listed on the </t>
    </r>
    <r>
      <rPr>
        <b/>
        <sz val="10"/>
        <rFont val="Arial"/>
        <family val="2"/>
      </rPr>
      <t xml:space="preserve">Budget </t>
    </r>
    <r>
      <rPr>
        <sz val="10"/>
        <rFont val="Arial"/>
        <family val="2"/>
      </rPr>
      <t>tab.  The hours are not linked to pull in data.</t>
    </r>
  </si>
  <si>
    <t>NOTE:  The Staff Allocation Page should list ALL agency staff members charged to the grants regardless of the fund source; the compilation should be a Master list.</t>
  </si>
  <si>
    <t xml:space="preserve">    No Data Entry - Analysis Worksheet</t>
  </si>
  <si>
    <t>IN SCHOOL Amount</t>
  </si>
  <si>
    <t>OUT OF SCHOOL Amount</t>
  </si>
  <si>
    <t>Percentage OUT OF SCHOOL</t>
  </si>
  <si>
    <t>and Analyis tabs and then linked to the data for the additional individuals entered on the detailed Budget tab.</t>
  </si>
  <si>
    <t xml:space="preserve">Management [Admin &amp; Supervisory] staff, respectively, then rows must be added to Budget, Staff Allocation,  and Analyis tabs and then linked to the data for the additional individuals entered on the </t>
  </si>
  <si>
    <t>detailed Budget tab.</t>
  </si>
  <si>
    <t>Indirect: Prog Monitoring, Insur, Misc</t>
  </si>
  <si>
    <t xml:space="preserve">named Master Analysis Worksheet will be provided.  </t>
  </si>
  <si>
    <r>
      <t>REQUIRED:</t>
    </r>
    <r>
      <rPr>
        <b/>
        <sz val="11"/>
        <rFont val="Calibri"/>
        <family val="2"/>
      </rPr>
      <t xml:space="preserve">  Once the budget template is completed for all fund sources, a </t>
    </r>
    <r>
      <rPr>
        <b/>
        <i/>
        <u/>
        <sz val="11"/>
        <rFont val="Calibri"/>
        <family val="2"/>
      </rPr>
      <t>Master Analysis</t>
    </r>
    <r>
      <rPr>
        <b/>
        <sz val="11"/>
        <rFont val="Calibri"/>
        <family val="2"/>
      </rPr>
      <t xml:space="preserve"> must be compiled for all fund sources (by hard keying the amounts).  A separate template </t>
    </r>
  </si>
  <si>
    <t>NOTE:  Please use this information to compile the Master Analysis</t>
  </si>
  <si>
    <t>PARTICIPANT DCS SUB-TOTAL</t>
  </si>
  <si>
    <t>TOTAL MONTHLY</t>
  </si>
  <si>
    <r>
      <rPr>
        <sz val="14"/>
        <rFont val="Arial"/>
        <family val="2"/>
      </rPr>
      <t xml:space="preserve">On the </t>
    </r>
    <r>
      <rPr>
        <b/>
        <i/>
        <u/>
        <sz val="14"/>
        <color indexed="10"/>
        <rFont val="Arial"/>
        <family val="2"/>
      </rPr>
      <t>Budget tab</t>
    </r>
    <r>
      <rPr>
        <sz val="10"/>
        <rFont val="Arial"/>
        <family val="2"/>
      </rPr>
      <t>, the data entry required includes the following items:</t>
    </r>
  </si>
  <si>
    <t>2.4.6   Assessment Testing</t>
  </si>
  <si>
    <t>WIOA ADULT</t>
  </si>
  <si>
    <t>WIOA DIS - LOCATED WORKER</t>
  </si>
  <si>
    <t>FAE&amp;T</t>
  </si>
  <si>
    <t>NOTE:  FTE is calcuated based on a 40-hour work week; please modify the formulas if your agency work-work differs.</t>
  </si>
  <si>
    <r>
      <t>Proposals / modifications must include a detailed line-item budget,</t>
    </r>
    <r>
      <rPr>
        <sz val="10"/>
        <rFont val="Arial"/>
        <family val="2"/>
      </rPr>
      <t xml:space="preserve"> summary, PME schedules, and staff allocations</t>
    </r>
  </si>
  <si>
    <r>
      <t xml:space="preserve">The </t>
    </r>
    <r>
      <rPr>
        <b/>
        <sz val="10"/>
        <rFont val="Arial"/>
        <family val="2"/>
      </rPr>
      <t>Analysis</t>
    </r>
    <r>
      <rPr>
        <sz val="10"/>
        <rFont val="Arial"/>
        <family val="2"/>
      </rPr>
      <t xml:space="preserve"> sheet contains links for all financial data from the Budget tab -</t>
    </r>
    <r>
      <rPr>
        <strike/>
        <sz val="10"/>
        <rFont val="Arial"/>
        <family val="2"/>
      </rPr>
      <t xml:space="preserve"> no data entry is required for this</t>
    </r>
    <r>
      <rPr>
        <sz val="10"/>
        <rFont val="Arial"/>
        <family val="2"/>
      </rPr>
      <t>.  If the number of staff exceeds 25 and seven for Direct Customer Service [Front-line] and</t>
    </r>
  </si>
  <si>
    <t>2.4.5  OJT / SET- Job Title</t>
  </si>
  <si>
    <t>OJT</t>
  </si>
  <si>
    <t>SET</t>
  </si>
  <si>
    <t>TABE</t>
  </si>
  <si>
    <t>WIOA YOUTH</t>
  </si>
  <si>
    <t>JAG</t>
  </si>
  <si>
    <t>PROGRAM COSTS</t>
  </si>
  <si>
    <t>Employee Fringes</t>
  </si>
  <si>
    <t>Service Costs_Other</t>
  </si>
  <si>
    <r>
      <t xml:space="preserve">  A)  </t>
    </r>
    <r>
      <rPr>
        <b/>
        <sz val="10"/>
        <rFont val="Arial"/>
        <family val="2"/>
      </rPr>
      <t>Direct Staff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Hours per program</t>
    </r>
  </si>
  <si>
    <r>
      <rPr>
        <b/>
        <sz val="10"/>
        <rFont val="Arial"/>
        <family val="2"/>
      </rPr>
      <t>Direct FTE</t>
    </r>
    <r>
      <rPr>
        <b/>
        <sz val="12"/>
        <rFont val="Arial"/>
        <family val="2"/>
      </rPr>
      <t xml:space="preserve"> </t>
    </r>
    <r>
      <rPr>
        <sz val="8"/>
        <rFont val="Arial"/>
        <family val="2"/>
      </rPr>
      <t>[formula @</t>
    </r>
    <r>
      <rPr>
        <b/>
        <i/>
        <u/>
        <sz val="8"/>
        <rFont val="Arial"/>
        <family val="2"/>
      </rPr>
      <t xml:space="preserve"> 40 </t>
    </r>
    <r>
      <rPr>
        <sz val="8"/>
        <rFont val="Arial"/>
        <family val="2"/>
      </rPr>
      <t>hrs]</t>
    </r>
  </si>
  <si>
    <t>2.4.1  Salaries and Wages</t>
  </si>
  <si>
    <r>
      <t xml:space="preserve">2.4  STAFF__PARTICIPANT </t>
    </r>
    <r>
      <rPr>
        <b/>
        <sz val="12"/>
        <rFont val="Arial"/>
        <family val="2"/>
      </rPr>
      <t>BUDGET</t>
    </r>
  </si>
  <si>
    <t>2.4.2  Fringes</t>
  </si>
  <si>
    <t>2.4.3  Other Staffing Costs</t>
  </si>
  <si>
    <t>STAFF SUB-TOTAL</t>
  </si>
  <si>
    <t xml:space="preserve"> If the number of staff exceeds 25   then rows must be added to the Budget, Staff Allocation</t>
  </si>
  <si>
    <t>TOTAL 2.4  STAFF__PARTICIPANT BUDGET</t>
  </si>
  <si>
    <t>DIRECT STAFFING HOURS</t>
  </si>
  <si>
    <t>TUITION</t>
  </si>
  <si>
    <t>Supportive Services</t>
  </si>
  <si>
    <t>Books / Fees</t>
  </si>
  <si>
    <t>Staff Services FTE</t>
  </si>
  <si>
    <t>The June month-ending totals and the Total column [column N] should all equal when data entry is complete; the objective is to provide a checks and balance.</t>
  </si>
  <si>
    <t>TUITION OBLIGATIONS</t>
  </si>
  <si>
    <t>REIMBURSABLE CUMULATIVE PROGRAM LESS TUITION</t>
  </si>
  <si>
    <t>TOTAL CUMULATIVE TUITION</t>
  </si>
  <si>
    <t xml:space="preserve">COUNTY :   </t>
  </si>
  <si>
    <t>LESS:</t>
  </si>
  <si>
    <t>Lansing Service Center (only) Lease Cost</t>
  </si>
  <si>
    <t>REIMBURSABLE AMOUNT</t>
  </si>
  <si>
    <t>PERCENT TRAINING</t>
  </si>
  <si>
    <t>PERCENT STAFF / OVERHEAD</t>
  </si>
  <si>
    <r>
      <t xml:space="preserve">Funding Source: </t>
    </r>
    <r>
      <rPr>
        <sz val="10"/>
        <rFont val="Arial"/>
        <family val="2"/>
      </rPr>
      <t xml:space="preserve"> ENTER FUND SOURCE HERE</t>
    </r>
  </si>
  <si>
    <t>TOTAL REIMBURSEABLE</t>
  </si>
  <si>
    <r>
      <t xml:space="preserve">Contract #:  </t>
    </r>
    <r>
      <rPr>
        <sz val="10"/>
        <rFont val="Arial"/>
        <family val="2"/>
      </rPr>
      <t xml:space="preserve"> NOT APPLICABLE FOR RFP</t>
    </r>
  </si>
  <si>
    <r>
      <t xml:space="preserve">Addendum #:  </t>
    </r>
    <r>
      <rPr>
        <sz val="10"/>
        <rFont val="Arial"/>
        <family val="2"/>
      </rPr>
      <t xml:space="preserve"> REQUEST FOR PROPOSAL</t>
    </r>
  </si>
  <si>
    <t>Data Entry for WIOA DISLOCATED WORKER</t>
  </si>
  <si>
    <t>HI-C YOUTH</t>
  </si>
  <si>
    <t xml:space="preserve"> DHHS Foster Care</t>
  </si>
  <si>
    <t xml:space="preserve">JMG </t>
  </si>
  <si>
    <t>GFGP - Refugee</t>
  </si>
  <si>
    <t>Funding Source: DISLOCATED WORKER</t>
  </si>
  <si>
    <t>Addendum #:   REQUEST FOR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</si>
</sst>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i/>
      <u/>
      <sz val="10"/>
      <color indexed="10"/>
      <name val="Arial"/>
      <family val="2"/>
    </font>
    <font>
      <b/>
      <sz val="10"/>
      <color indexed="49"/>
      <name val="Arial"/>
      <family val="2"/>
    </font>
    <font>
      <b/>
      <i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8"/>
      <name val="Calibri"/>
      <family val="2"/>
    </font>
    <font>
      <sz val="10"/>
      <color rgb="FFFF0000"/>
      <name val="Arial"/>
      <family val="2"/>
    </font>
    <font>
      <b/>
      <sz val="10"/>
      <color theme="8" tint="-0.249977111117893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2" tint="-0.499984740745262"/>
      <name val="Arial"/>
      <family val="2"/>
    </font>
    <font>
      <b/>
      <sz val="14"/>
      <color theme="8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b/>
      <i/>
      <u/>
      <sz val="11"/>
      <name val="Calibri"/>
      <family val="2"/>
    </font>
    <font>
      <b/>
      <sz val="11"/>
      <name val="Calibri"/>
      <family val="2"/>
    </font>
    <font>
      <sz val="14"/>
      <name val="Arial"/>
      <family val="2"/>
    </font>
    <font>
      <b/>
      <i/>
      <u/>
      <sz val="14"/>
      <color indexed="10"/>
      <name val="Arial"/>
      <family val="2"/>
    </font>
    <font>
      <b/>
      <i/>
      <u/>
      <sz val="8"/>
      <name val="Arial"/>
      <family val="2"/>
    </font>
    <font>
      <b/>
      <sz val="15"/>
      <name val="Arial"/>
      <family val="2"/>
    </font>
    <font>
      <strike/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i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indexed="47"/>
        <bgColor indexed="64"/>
      </patternFill>
    </fill>
  </fills>
  <borders count="1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thick">
        <color indexed="64"/>
      </right>
      <top style="mediumDashDot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Dot">
        <color indexed="64"/>
      </bottom>
      <diagonal/>
    </border>
    <border>
      <left/>
      <right style="thick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ck">
        <color indexed="64"/>
      </right>
      <top style="mediumDashDot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mediumDashDotDot">
        <color indexed="64"/>
      </top>
      <bottom style="thick">
        <color indexed="64"/>
      </bottom>
      <diagonal/>
    </border>
    <border>
      <left/>
      <right style="thick">
        <color indexed="64"/>
      </right>
      <top style="mediumDashDotDot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/>
      <right/>
      <top style="mediumDashDot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/>
      <right/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mediumDashDot">
        <color indexed="64"/>
      </bottom>
      <diagonal/>
    </border>
    <border>
      <left style="thin">
        <color indexed="64"/>
      </left>
      <right/>
      <top style="medium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DashDot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/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slantDashDot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/>
      <right style="slantDashDot">
        <color indexed="64"/>
      </right>
      <top style="double">
        <color indexed="64"/>
      </top>
      <bottom style="thin">
        <color indexed="64"/>
      </bottom>
      <diagonal/>
    </border>
    <border>
      <left/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slantDashDot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90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5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/>
    <xf numFmtId="0" fontId="4" fillId="0" borderId="4" xfId="0" applyFont="1" applyBorder="1" applyAlignment="1"/>
    <xf numFmtId="1" fontId="0" fillId="0" borderId="0" xfId="0" applyNumberFormat="1"/>
    <xf numFmtId="1" fontId="0" fillId="0" borderId="0" xfId="0" applyNumberFormat="1" applyBorder="1"/>
    <xf numFmtId="1" fontId="4" fillId="0" borderId="0" xfId="0" applyNumberFormat="1" applyFont="1" applyBorder="1" applyAlignment="1"/>
    <xf numFmtId="0" fontId="4" fillId="0" borderId="4" xfId="0" applyFont="1" applyFill="1" applyBorder="1" applyAlignme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4" fillId="0" borderId="0" xfId="0" applyFont="1" applyBorder="1" applyAlignment="1"/>
    <xf numFmtId="0" fontId="0" fillId="0" borderId="0" xfId="0" applyProtection="1"/>
    <xf numFmtId="0" fontId="0" fillId="0" borderId="0" xfId="0" applyBorder="1" applyAlignment="1">
      <alignment horizontal="center" wrapText="1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center"/>
    </xf>
    <xf numFmtId="5" fontId="0" fillId="0" borderId="0" xfId="0" applyNumberFormat="1" applyBorder="1" applyProtection="1"/>
    <xf numFmtId="43" fontId="10" fillId="0" borderId="4" xfId="1" applyFont="1" applyBorder="1"/>
    <xf numFmtId="164" fontId="0" fillId="0" borderId="4" xfId="1" applyNumberFormat="1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43" fontId="10" fillId="0" borderId="9" xfId="1" applyFont="1" applyBorder="1"/>
    <xf numFmtId="4" fontId="9" fillId="0" borderId="10" xfId="0" applyNumberFormat="1" applyFont="1" applyBorder="1" applyAlignment="1"/>
    <xf numFmtId="0" fontId="0" fillId="0" borderId="12" xfId="0" applyBorder="1"/>
    <xf numFmtId="0" fontId="0" fillId="0" borderId="13" xfId="0" applyBorder="1"/>
    <xf numFmtId="0" fontId="10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4" xfId="0" applyFont="1" applyBorder="1"/>
    <xf numFmtId="4" fontId="9" fillId="0" borderId="15" xfId="0" applyNumberFormat="1" applyFont="1" applyBorder="1" applyAlignment="1"/>
    <xf numFmtId="43" fontId="4" fillId="0" borderId="4" xfId="1" applyFont="1" applyBorder="1" applyAlignment="1"/>
    <xf numFmtId="164" fontId="4" fillId="0" borderId="4" xfId="1" applyNumberFormat="1" applyFont="1" applyBorder="1" applyAlignment="1"/>
    <xf numFmtId="43" fontId="5" fillId="0" borderId="3" xfId="1" applyFont="1" applyBorder="1" applyAlignment="1">
      <alignment horizontal="center"/>
    </xf>
    <xf numFmtId="43" fontId="4" fillId="0" borderId="3" xfId="1" applyFont="1" applyBorder="1" applyAlignment="1">
      <alignment horizontal="center"/>
    </xf>
    <xf numFmtId="43" fontId="0" fillId="0" borderId="0" xfId="1" applyFont="1"/>
    <xf numFmtId="43" fontId="5" fillId="0" borderId="8" xfId="1" applyFont="1" applyBorder="1" applyAlignment="1">
      <alignment horizontal="center"/>
    </xf>
    <xf numFmtId="43" fontId="4" fillId="0" borderId="8" xfId="1" applyFont="1" applyBorder="1" applyAlignment="1">
      <alignment horizontal="center"/>
    </xf>
    <xf numFmtId="43" fontId="4" fillId="0" borderId="5" xfId="1" applyFont="1" applyBorder="1" applyAlignment="1"/>
    <xf numFmtId="43" fontId="4" fillId="0" borderId="0" xfId="1" applyFont="1" applyBorder="1" applyAlignment="1"/>
    <xf numFmtId="43" fontId="5" fillId="0" borderId="19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164" fontId="0" fillId="0" borderId="8" xfId="1" applyNumberFormat="1" applyFont="1" applyBorder="1"/>
    <xf numFmtId="164" fontId="0" fillId="0" borderId="4" xfId="1" applyNumberFormat="1" applyFont="1" applyFill="1" applyBorder="1"/>
    <xf numFmtId="164" fontId="4" fillId="0" borderId="5" xfId="1" applyNumberFormat="1" applyFont="1" applyBorder="1" applyAlignment="1"/>
    <xf numFmtId="164" fontId="4" fillId="0" borderId="0" xfId="1" applyNumberFormat="1" applyFont="1" applyBorder="1" applyAlignment="1"/>
    <xf numFmtId="164" fontId="3" fillId="0" borderId="0" xfId="1" applyNumberFormat="1" applyFont="1" applyBorder="1" applyAlignment="1"/>
    <xf numFmtId="164" fontId="4" fillId="0" borderId="6" xfId="1" applyNumberFormat="1" applyFont="1" applyBorder="1" applyAlignment="1"/>
    <xf numFmtId="0" fontId="3" fillId="0" borderId="21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0" fillId="0" borderId="15" xfId="1" applyNumberFormat="1" applyFont="1" applyBorder="1"/>
    <xf numFmtId="0" fontId="4" fillId="0" borderId="25" xfId="0" applyFont="1" applyBorder="1" applyAlignment="1"/>
    <xf numFmtId="0" fontId="4" fillId="0" borderId="26" xfId="0" applyFont="1" applyBorder="1" applyAlignment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/>
    <xf numFmtId="43" fontId="0" fillId="0" borderId="0" xfId="1" applyFont="1" applyBorder="1"/>
    <xf numFmtId="0" fontId="4" fillId="0" borderId="2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4" fillId="0" borderId="28" xfId="0" applyFont="1" applyBorder="1" applyAlignment="1"/>
    <xf numFmtId="43" fontId="4" fillId="0" borderId="28" xfId="1" applyFont="1" applyBorder="1" applyAlignment="1"/>
    <xf numFmtId="43" fontId="3" fillId="0" borderId="29" xfId="1" applyNumberFormat="1" applyFont="1" applyBorder="1" applyAlignment="1"/>
    <xf numFmtId="0" fontId="7" fillId="0" borderId="28" xfId="0" applyFont="1" applyBorder="1"/>
    <xf numFmtId="0" fontId="0" fillId="0" borderId="28" xfId="0" applyBorder="1"/>
    <xf numFmtId="43" fontId="0" fillId="0" borderId="28" xfId="1" applyFont="1" applyBorder="1"/>
    <xf numFmtId="0" fontId="3" fillId="0" borderId="5" xfId="0" applyFont="1" applyBorder="1"/>
    <xf numFmtId="164" fontId="4" fillId="0" borderId="26" xfId="1" applyNumberFormat="1" applyFont="1" applyBorder="1" applyAlignment="1"/>
    <xf numFmtId="164" fontId="3" fillId="0" borderId="26" xfId="1" applyNumberFormat="1" applyFont="1" applyBorder="1" applyAlignment="1"/>
    <xf numFmtId="43" fontId="0" fillId="0" borderId="0" xfId="0" applyNumberFormat="1"/>
    <xf numFmtId="0" fontId="7" fillId="0" borderId="0" xfId="0" applyFont="1" applyBorder="1"/>
    <xf numFmtId="43" fontId="3" fillId="0" borderId="0" xfId="0" applyNumberFormat="1" applyFont="1" applyBorder="1"/>
    <xf numFmtId="0" fontId="3" fillId="0" borderId="14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164" fontId="3" fillId="0" borderId="13" xfId="1" applyNumberFormat="1" applyFont="1" applyBorder="1" applyAlignment="1"/>
    <xf numFmtId="0" fontId="3" fillId="0" borderId="30" xfId="0" applyFont="1" applyBorder="1" applyAlignment="1">
      <alignment horizontal="left"/>
    </xf>
    <xf numFmtId="0" fontId="4" fillId="0" borderId="31" xfId="0" applyFont="1" applyBorder="1" applyAlignment="1"/>
    <xf numFmtId="43" fontId="4" fillId="0" borderId="31" xfId="1" applyFont="1" applyBorder="1" applyAlignment="1"/>
    <xf numFmtId="14" fontId="0" fillId="0" borderId="0" xfId="0" applyNumberFormat="1"/>
    <xf numFmtId="0" fontId="3" fillId="0" borderId="2" xfId="0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43" fontId="3" fillId="0" borderId="15" xfId="1" applyNumberFormat="1" applyFont="1" applyBorder="1" applyAlignment="1"/>
    <xf numFmtId="164" fontId="4" fillId="0" borderId="15" xfId="1" applyNumberFormat="1" applyFont="1" applyBorder="1"/>
    <xf numFmtId="164" fontId="4" fillId="0" borderId="4" xfId="1" applyNumberFormat="1" applyFont="1" applyBorder="1" applyAlignment="1">
      <alignment horizontal="right"/>
    </xf>
    <xf numFmtId="43" fontId="3" fillId="0" borderId="15" xfId="1" applyFont="1" applyBorder="1" applyAlignment="1"/>
    <xf numFmtId="164" fontId="4" fillId="0" borderId="6" xfId="1" applyNumberFormat="1" applyFont="1" applyBorder="1" applyAlignment="1">
      <alignment horizontal="center"/>
    </xf>
    <xf numFmtId="0" fontId="3" fillId="2" borderId="0" xfId="0" applyFont="1" applyFill="1"/>
    <xf numFmtId="43" fontId="4" fillId="2" borderId="4" xfId="1" applyFont="1" applyFill="1" applyBorder="1" applyAlignment="1"/>
    <xf numFmtId="164" fontId="4" fillId="2" borderId="4" xfId="1" applyNumberFormat="1" applyFont="1" applyFill="1" applyBorder="1" applyAlignment="1"/>
    <xf numFmtId="10" fontId="4" fillId="2" borderId="4" xfId="10" applyNumberFormat="1" applyFont="1" applyFill="1" applyBorder="1" applyAlignment="1"/>
    <xf numFmtId="164" fontId="4" fillId="2" borderId="3" xfId="1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0" fillId="2" borderId="0" xfId="0" applyFill="1"/>
    <xf numFmtId="0" fontId="0" fillId="0" borderId="32" xfId="0" applyBorder="1"/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43" fontId="10" fillId="0" borderId="34" xfId="1" applyFont="1" applyBorder="1" applyAlignment="1">
      <alignment horizontal="center"/>
    </xf>
    <xf numFmtId="43" fontId="10" fillId="0" borderId="35" xfId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1" xfId="0" applyFont="1" applyBorder="1" applyAlignment="1"/>
    <xf numFmtId="0" fontId="11" fillId="2" borderId="0" xfId="0" applyFont="1" applyFill="1"/>
    <xf numFmtId="0" fontId="3" fillId="0" borderId="0" xfId="0" applyFont="1" applyFill="1"/>
    <xf numFmtId="43" fontId="0" fillId="3" borderId="0" xfId="1" applyFont="1" applyFill="1"/>
    <xf numFmtId="43" fontId="0" fillId="4" borderId="0" xfId="1" applyFont="1" applyFill="1"/>
    <xf numFmtId="43" fontId="0" fillId="5" borderId="0" xfId="1" applyFont="1" applyFill="1"/>
    <xf numFmtId="164" fontId="4" fillId="2" borderId="42" xfId="1" applyNumberFormat="1" applyFont="1" applyFill="1" applyBorder="1" applyAlignment="1"/>
    <xf numFmtId="164" fontId="4" fillId="2" borderId="43" xfId="1" applyNumberFormat="1" applyFont="1" applyFill="1" applyBorder="1" applyAlignment="1"/>
    <xf numFmtId="43" fontId="0" fillId="3" borderId="42" xfId="1" applyFont="1" applyFill="1" applyBorder="1"/>
    <xf numFmtId="43" fontId="0" fillId="3" borderId="43" xfId="1" applyFont="1" applyFill="1" applyBorder="1"/>
    <xf numFmtId="43" fontId="0" fillId="4" borderId="42" xfId="1" applyFont="1" applyFill="1" applyBorder="1"/>
    <xf numFmtId="43" fontId="0" fillId="4" borderId="43" xfId="1" applyFont="1" applyFill="1" applyBorder="1"/>
    <xf numFmtId="43" fontId="0" fillId="5" borderId="42" xfId="1" applyFont="1" applyFill="1" applyBorder="1"/>
    <xf numFmtId="43" fontId="0" fillId="5" borderId="43" xfId="1" applyFont="1" applyFill="1" applyBorder="1"/>
    <xf numFmtId="0" fontId="0" fillId="6" borderId="42" xfId="0" applyFill="1" applyBorder="1"/>
    <xf numFmtId="0" fontId="0" fillId="6" borderId="43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44" xfId="0" applyFill="1" applyBorder="1"/>
    <xf numFmtId="0" fontId="5" fillId="0" borderId="19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164" fontId="4" fillId="0" borderId="44" xfId="1" applyNumberFormat="1" applyFont="1" applyBorder="1" applyAlignment="1"/>
    <xf numFmtId="164" fontId="4" fillId="2" borderId="44" xfId="1" applyNumberFormat="1" applyFont="1" applyFill="1" applyBorder="1" applyAlignment="1"/>
    <xf numFmtId="164" fontId="4" fillId="0" borderId="5" xfId="1" applyNumberFormat="1" applyFont="1" applyBorder="1" applyAlignment="1">
      <alignment horizontal="center"/>
    </xf>
    <xf numFmtId="43" fontId="0" fillId="7" borderId="0" xfId="1" applyFont="1" applyFill="1"/>
    <xf numFmtId="43" fontId="0" fillId="7" borderId="42" xfId="1" applyFont="1" applyFill="1" applyBorder="1"/>
    <xf numFmtId="43" fontId="0" fillId="7" borderId="43" xfId="1" applyFont="1" applyFill="1" applyBorder="1"/>
    <xf numFmtId="164" fontId="0" fillId="0" borderId="0" xfId="0" applyNumberFormat="1"/>
    <xf numFmtId="0" fontId="8" fillId="0" borderId="46" xfId="0" applyFont="1" applyBorder="1"/>
    <xf numFmtId="0" fontId="8" fillId="0" borderId="8" xfId="0" applyFont="1" applyBorder="1"/>
    <xf numFmtId="43" fontId="10" fillId="0" borderId="8" xfId="1" applyFont="1" applyBorder="1"/>
    <xf numFmtId="0" fontId="15" fillId="0" borderId="16" xfId="0" applyFont="1" applyBorder="1"/>
    <xf numFmtId="0" fontId="3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 wrapText="1"/>
    </xf>
    <xf numFmtId="0" fontId="0" fillId="0" borderId="51" xfId="0" applyBorder="1"/>
    <xf numFmtId="164" fontId="0" fillId="0" borderId="6" xfId="1" applyNumberFormat="1" applyFont="1" applyBorder="1"/>
    <xf numFmtId="43" fontId="10" fillId="0" borderId="6" xfId="1" applyFont="1" applyBorder="1"/>
    <xf numFmtId="0" fontId="3" fillId="0" borderId="52" xfId="0" applyFont="1" applyBorder="1" applyAlignment="1">
      <alignment horizontal="center"/>
    </xf>
    <xf numFmtId="164" fontId="0" fillId="0" borderId="53" xfId="1" applyNumberFormat="1" applyFont="1" applyBorder="1"/>
    <xf numFmtId="43" fontId="10" fillId="0" borderId="53" xfId="1" applyFont="1" applyBorder="1"/>
    <xf numFmtId="0" fontId="0" fillId="0" borderId="54" xfId="0" applyBorder="1"/>
    <xf numFmtId="164" fontId="0" fillId="0" borderId="54" xfId="1" applyNumberFormat="1" applyFont="1" applyBorder="1"/>
    <xf numFmtId="43" fontId="10" fillId="0" borderId="54" xfId="1" applyFont="1" applyBorder="1"/>
    <xf numFmtId="0" fontId="0" fillId="0" borderId="55" xfId="0" applyBorder="1"/>
    <xf numFmtId="164" fontId="0" fillId="0" borderId="15" xfId="1" applyNumberFormat="1" applyFont="1" applyFill="1" applyBorder="1"/>
    <xf numFmtId="43" fontId="3" fillId="0" borderId="15" xfId="1" applyNumberFormat="1" applyFont="1" applyFill="1" applyBorder="1" applyAlignment="1"/>
    <xf numFmtId="164" fontId="0" fillId="0" borderId="15" xfId="1" applyNumberFormat="1" applyFont="1" applyFill="1" applyBorder="1" applyProtection="1"/>
    <xf numFmtId="0" fontId="0" fillId="0" borderId="44" xfId="0" applyBorder="1"/>
    <xf numFmtId="0" fontId="4" fillId="0" borderId="0" xfId="0" applyFont="1"/>
    <xf numFmtId="0" fontId="3" fillId="0" borderId="4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right"/>
    </xf>
    <xf numFmtId="0" fontId="0" fillId="8" borderId="4" xfId="0" applyFill="1" applyBorder="1"/>
    <xf numFmtId="0" fontId="7" fillId="8" borderId="4" xfId="0" applyFont="1" applyFill="1" applyBorder="1" applyAlignment="1">
      <alignment horizontal="right"/>
    </xf>
    <xf numFmtId="0" fontId="3" fillId="0" borderId="44" xfId="0" applyFont="1" applyBorder="1"/>
    <xf numFmtId="0" fontId="26" fillId="0" borderId="0" xfId="0" applyFont="1"/>
    <xf numFmtId="0" fontId="5" fillId="3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5" borderId="3" xfId="0" applyFont="1" applyFill="1" applyBorder="1" applyAlignment="1">
      <alignment horizontal="center" wrapText="1"/>
    </xf>
    <xf numFmtId="0" fontId="27" fillId="0" borderId="23" xfId="0" applyFont="1" applyBorder="1" applyAlignment="1">
      <alignment horizontal="left"/>
    </xf>
    <xf numFmtId="0" fontId="27" fillId="0" borderId="2" xfId="0" applyFont="1" applyBorder="1" applyAlignment="1">
      <alignment horizontal="left"/>
    </xf>
    <xf numFmtId="43" fontId="28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43" fontId="3" fillId="0" borderId="17" xfId="1" applyNumberFormat="1" applyFont="1" applyBorder="1" applyAlignment="1"/>
    <xf numFmtId="9" fontId="30" fillId="2" borderId="3" xfId="10" applyFont="1" applyFill="1" applyBorder="1" applyAlignment="1">
      <alignment horizontal="center"/>
    </xf>
    <xf numFmtId="9" fontId="30" fillId="0" borderId="3" xfId="10" applyFont="1" applyBorder="1" applyAlignment="1">
      <alignment horizontal="center"/>
    </xf>
    <xf numFmtId="0" fontId="5" fillId="0" borderId="19" xfId="0" applyFont="1" applyBorder="1" applyAlignment="1">
      <alignment horizontal="center" wrapText="1"/>
    </xf>
    <xf numFmtId="0" fontId="26" fillId="0" borderId="0" xfId="0" applyFont="1"/>
    <xf numFmtId="0" fontId="0" fillId="9" borderId="5" xfId="0" applyFill="1" applyBorder="1"/>
    <xf numFmtId="0" fontId="0" fillId="9" borderId="4" xfId="0" applyFill="1" applyBorder="1"/>
    <xf numFmtId="0" fontId="3" fillId="0" borderId="25" xfId="0" applyFont="1" applyBorder="1" applyAlignment="1">
      <alignment horizontal="left"/>
    </xf>
    <xf numFmtId="43" fontId="3" fillId="0" borderId="18" xfId="1" applyNumberFormat="1" applyFont="1" applyBorder="1" applyAlignment="1"/>
    <xf numFmtId="0" fontId="0" fillId="9" borderId="6" xfId="0" applyFill="1" applyBorder="1"/>
    <xf numFmtId="0" fontId="10" fillId="0" borderId="13" xfId="0" applyFont="1" applyBorder="1" applyAlignment="1">
      <alignment horizontal="center"/>
    </xf>
    <xf numFmtId="0" fontId="4" fillId="0" borderId="0" xfId="9"/>
    <xf numFmtId="0" fontId="10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4" fontId="0" fillId="0" borderId="15" xfId="2" applyNumberFormat="1" applyFont="1" applyBorder="1"/>
    <xf numFmtId="43" fontId="4" fillId="0" borderId="4" xfId="2" applyFont="1" applyBorder="1" applyAlignment="1"/>
    <xf numFmtId="164" fontId="4" fillId="0" borderId="4" xfId="2" applyNumberFormat="1" applyFont="1" applyBorder="1" applyAlignment="1"/>
    <xf numFmtId="43" fontId="4" fillId="0" borderId="4" xfId="2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3" fontId="4" fillId="0" borderId="3" xfId="2" applyFont="1" applyBorder="1" applyAlignment="1">
      <alignment horizontal="center"/>
    </xf>
    <xf numFmtId="43" fontId="5" fillId="0" borderId="8" xfId="2" applyFont="1" applyBorder="1" applyAlignment="1">
      <alignment horizontal="center"/>
    </xf>
    <xf numFmtId="43" fontId="4" fillId="0" borderId="8" xfId="2" applyFont="1" applyBorder="1" applyAlignment="1">
      <alignment horizontal="center"/>
    </xf>
    <xf numFmtId="43" fontId="9" fillId="0" borderId="8" xfId="2" applyFont="1" applyBorder="1" applyAlignment="1">
      <alignment horizontal="center"/>
    </xf>
    <xf numFmtId="43" fontId="4" fillId="0" borderId="5" xfId="2" applyFont="1" applyBorder="1" applyAlignment="1"/>
    <xf numFmtId="164" fontId="4" fillId="0" borderId="5" xfId="2" applyNumberFormat="1" applyFont="1" applyBorder="1" applyAlignment="1"/>
    <xf numFmtId="43" fontId="3" fillId="0" borderId="15" xfId="2" applyNumberFormat="1" applyFont="1" applyBorder="1" applyAlignment="1"/>
    <xf numFmtId="43" fontId="4" fillId="2" borderId="4" xfId="2" applyFont="1" applyFill="1" applyBorder="1" applyAlignment="1"/>
    <xf numFmtId="164" fontId="4" fillId="2" borderId="4" xfId="2" applyNumberFormat="1" applyFont="1" applyFill="1" applyBorder="1" applyAlignment="1"/>
    <xf numFmtId="10" fontId="4" fillId="2" borderId="4" xfId="11" applyNumberFormat="1" applyFont="1" applyFill="1" applyBorder="1" applyAlignment="1"/>
    <xf numFmtId="164" fontId="5" fillId="3" borderId="8" xfId="2" applyNumberFormat="1" applyFont="1" applyFill="1" applyBorder="1" applyAlignment="1">
      <alignment horizontal="center"/>
    </xf>
    <xf numFmtId="9" fontId="13" fillId="0" borderId="45" xfId="11" applyFont="1" applyBorder="1" applyAlignment="1">
      <alignment horizontal="center"/>
    </xf>
    <xf numFmtId="164" fontId="4" fillId="0" borderId="44" xfId="2" applyNumberFormat="1" applyFont="1" applyBorder="1" applyAlignment="1"/>
    <xf numFmtId="43" fontId="3" fillId="0" borderId="26" xfId="2" applyNumberFormat="1" applyFont="1" applyFill="1" applyBorder="1" applyAlignment="1"/>
    <xf numFmtId="43" fontId="5" fillId="0" borderId="3" xfId="3" applyFont="1" applyBorder="1" applyAlignment="1">
      <alignment horizontal="center"/>
    </xf>
    <xf numFmtId="43" fontId="5" fillId="0" borderId="8" xfId="3" applyFont="1" applyBorder="1" applyAlignment="1">
      <alignment horizontal="center"/>
    </xf>
    <xf numFmtId="0" fontId="4" fillId="0" borderId="4" xfId="9" applyFont="1" applyBorder="1" applyAlignment="1"/>
    <xf numFmtId="0" fontId="4" fillId="0" borderId="4" xfId="9" applyFont="1" applyFill="1" applyBorder="1" applyAlignment="1"/>
    <xf numFmtId="0" fontId="4" fillId="0" borderId="14" xfId="9" applyFont="1" applyBorder="1" applyAlignment="1">
      <alignment horizontal="center"/>
    </xf>
    <xf numFmtId="0" fontId="14" fillId="0" borderId="4" xfId="9" applyFont="1" applyBorder="1" applyAlignment="1"/>
    <xf numFmtId="0" fontId="0" fillId="8" borderId="5" xfId="0" applyFill="1" applyBorder="1"/>
    <xf numFmtId="0" fontId="0" fillId="8" borderId="6" xfId="0" applyFill="1" applyBorder="1"/>
    <xf numFmtId="0" fontId="0" fillId="0" borderId="19" xfId="0" applyBorder="1"/>
    <xf numFmtId="0" fontId="31" fillId="0" borderId="59" xfId="0" applyFont="1" applyBorder="1" applyAlignment="1">
      <alignment horizontal="center"/>
    </xf>
    <xf numFmtId="0" fontId="31" fillId="0" borderId="58" xfId="0" applyFont="1" applyBorder="1" applyAlignment="1">
      <alignment horizontal="center"/>
    </xf>
    <xf numFmtId="0" fontId="4" fillId="0" borderId="0" xfId="9" applyFont="1"/>
    <xf numFmtId="164" fontId="4" fillId="10" borderId="42" xfId="2" applyNumberFormat="1" applyFont="1" applyFill="1" applyBorder="1"/>
    <xf numFmtId="164" fontId="4" fillId="10" borderId="43" xfId="2" applyNumberFormat="1" applyFont="1" applyFill="1" applyBorder="1"/>
    <xf numFmtId="0" fontId="4" fillId="0" borderId="0" xfId="9" applyBorder="1"/>
    <xf numFmtId="0" fontId="4" fillId="0" borderId="32" xfId="9" applyBorder="1"/>
    <xf numFmtId="0" fontId="32" fillId="0" borderId="6" xfId="0" applyFont="1" applyBorder="1"/>
    <xf numFmtId="0" fontId="31" fillId="0" borderId="8" xfId="0" applyFont="1" applyBorder="1" applyAlignment="1">
      <alignment horizontal="center"/>
    </xf>
    <xf numFmtId="164" fontId="0" fillId="0" borderId="0" xfId="1" applyNumberFormat="1" applyFont="1"/>
    <xf numFmtId="0" fontId="0" fillId="10" borderId="44" xfId="0" applyFill="1" applyBorder="1"/>
    <xf numFmtId="43" fontId="4" fillId="10" borderId="4" xfId="1" applyFont="1" applyFill="1" applyBorder="1"/>
    <xf numFmtId="0" fontId="0" fillId="0" borderId="4" xfId="0" applyBorder="1" applyAlignment="1">
      <alignment horizontal="center"/>
    </xf>
    <xf numFmtId="0" fontId="33" fillId="0" borderId="4" xfId="0" applyFont="1" applyBorder="1"/>
    <xf numFmtId="0" fontId="33" fillId="0" borderId="4" xfId="0" applyFont="1" applyBorder="1" applyAlignment="1">
      <alignment horizontal="center"/>
    </xf>
    <xf numFmtId="164" fontId="0" fillId="0" borderId="17" xfId="1" applyNumberFormat="1" applyFont="1" applyBorder="1"/>
    <xf numFmtId="164" fontId="0" fillId="0" borderId="60" xfId="1" applyNumberFormat="1" applyFont="1" applyBorder="1"/>
    <xf numFmtId="0" fontId="0" fillId="0" borderId="61" xfId="0" applyBorder="1"/>
    <xf numFmtId="0" fontId="33" fillId="0" borderId="62" xfId="0" applyFont="1" applyBorder="1"/>
    <xf numFmtId="0" fontId="33" fillId="0" borderId="8" xfId="0" applyFont="1" applyBorder="1" applyAlignment="1">
      <alignment horizontal="center"/>
    </xf>
    <xf numFmtId="164" fontId="0" fillId="0" borderId="57" xfId="1" applyNumberFormat="1" applyFont="1" applyBorder="1"/>
    <xf numFmtId="164" fontId="0" fillId="0" borderId="49" xfId="1" applyNumberFormat="1" applyFont="1" applyBorder="1"/>
    <xf numFmtId="0" fontId="0" fillId="11" borderId="63" xfId="0" applyFill="1" applyBorder="1"/>
    <xf numFmtId="0" fontId="0" fillId="11" borderId="64" xfId="0" applyFill="1" applyBorder="1"/>
    <xf numFmtId="0" fontId="0" fillId="11" borderId="64" xfId="0" applyFill="1" applyBorder="1" applyAlignment="1">
      <alignment horizontal="center"/>
    </xf>
    <xf numFmtId="164" fontId="4" fillId="11" borderId="64" xfId="1" applyNumberFormat="1" applyFont="1" applyFill="1" applyBorder="1"/>
    <xf numFmtId="164" fontId="4" fillId="11" borderId="65" xfId="1" applyNumberFormat="1" applyFont="1" applyFill="1" applyBorder="1"/>
    <xf numFmtId="0" fontId="31" fillId="0" borderId="3" xfId="0" applyFont="1" applyBorder="1" applyAlignment="1">
      <alignment horizontal="center"/>
    </xf>
    <xf numFmtId="164" fontId="0" fillId="0" borderId="3" xfId="1" applyNumberFormat="1" applyFont="1" applyBorder="1"/>
    <xf numFmtId="164" fontId="0" fillId="0" borderId="48" xfId="1" applyNumberFormat="1" applyFont="1" applyBorder="1"/>
    <xf numFmtId="0" fontId="0" fillId="0" borderId="62" xfId="0" applyBorder="1" applyAlignment="1">
      <alignment horizontal="center"/>
    </xf>
    <xf numFmtId="0" fontId="0" fillId="0" borderId="66" xfId="0" applyBorder="1"/>
    <xf numFmtId="0" fontId="31" fillId="0" borderId="68" xfId="0" applyFont="1" applyBorder="1"/>
    <xf numFmtId="0" fontId="31" fillId="0" borderId="4" xfId="0" applyFont="1" applyBorder="1"/>
    <xf numFmtId="0" fontId="31" fillId="0" borderId="4" xfId="0" applyFont="1" applyBorder="1" applyAlignment="1">
      <alignment horizontal="center"/>
    </xf>
    <xf numFmtId="0" fontId="31" fillId="0" borderId="3" xfId="0" applyFont="1" applyBorder="1"/>
    <xf numFmtId="0" fontId="34" fillId="0" borderId="67" xfId="0" applyFont="1" applyBorder="1"/>
    <xf numFmtId="0" fontId="31" fillId="0" borderId="67" xfId="0" applyFont="1" applyBorder="1" applyAlignment="1">
      <alignment horizontal="center"/>
    </xf>
    <xf numFmtId="9" fontId="0" fillId="0" borderId="69" xfId="10" applyFont="1" applyBorder="1"/>
    <xf numFmtId="164" fontId="0" fillId="0" borderId="70" xfId="1" applyNumberFormat="1" applyFont="1" applyBorder="1"/>
    <xf numFmtId="164" fontId="4" fillId="11" borderId="71" xfId="1" applyNumberFormat="1" applyFont="1" applyFill="1" applyBorder="1"/>
    <xf numFmtId="165" fontId="0" fillId="0" borderId="72" xfId="1" applyNumberFormat="1" applyFont="1" applyBorder="1"/>
    <xf numFmtId="165" fontId="0" fillId="0" borderId="48" xfId="1" applyNumberFormat="1" applyFont="1" applyBorder="1"/>
    <xf numFmtId="0" fontId="31" fillId="0" borderId="62" xfId="0" applyFont="1" applyBorder="1"/>
    <xf numFmtId="0" fontId="0" fillId="0" borderId="73" xfId="0" applyBorder="1"/>
    <xf numFmtId="0" fontId="0" fillId="0" borderId="41" xfId="0" applyBorder="1"/>
    <xf numFmtId="43" fontId="3" fillId="0" borderId="74" xfId="0" applyNumberFormat="1" applyFont="1" applyBorder="1"/>
    <xf numFmtId="9" fontId="9" fillId="0" borderId="22" xfId="10" applyFont="1" applyBorder="1" applyAlignment="1"/>
    <xf numFmtId="0" fontId="0" fillId="0" borderId="0" xfId="0"/>
    <xf numFmtId="0" fontId="0" fillId="0" borderId="0" xfId="0" applyBorder="1"/>
    <xf numFmtId="0" fontId="0" fillId="0" borderId="32" xfId="0" applyBorder="1"/>
    <xf numFmtId="0" fontId="2" fillId="0" borderId="4" xfId="0" applyFont="1" applyBorder="1" applyAlignment="1"/>
    <xf numFmtId="0" fontId="3" fillId="2" borderId="0" xfId="0" applyFont="1" applyFill="1"/>
    <xf numFmtId="0" fontId="3" fillId="2" borderId="0" xfId="0" applyFont="1" applyFill="1" applyBorder="1"/>
    <xf numFmtId="0" fontId="0" fillId="0" borderId="0" xfId="0"/>
    <xf numFmtId="0" fontId="0" fillId="0" borderId="0" xfId="0" applyBorder="1"/>
    <xf numFmtId="0" fontId="0" fillId="0" borderId="0" xfId="0"/>
    <xf numFmtId="0" fontId="3" fillId="0" borderId="0" xfId="0" applyFont="1"/>
    <xf numFmtId="0" fontId="0" fillId="0" borderId="0" xfId="0" applyBorder="1"/>
    <xf numFmtId="0" fontId="2" fillId="0" borderId="0" xfId="0" applyFont="1" applyBorder="1"/>
    <xf numFmtId="0" fontId="32" fillId="0" borderId="51" xfId="0" applyFont="1" applyBorder="1"/>
    <xf numFmtId="0" fontId="0" fillId="0" borderId="0" xfId="0"/>
    <xf numFmtId="164" fontId="0" fillId="0" borderId="4" xfId="1" applyNumberFormat="1" applyFont="1" applyBorder="1"/>
    <xf numFmtId="164" fontId="0" fillId="0" borderId="0" xfId="1" applyNumberFormat="1" applyFont="1"/>
    <xf numFmtId="0" fontId="0" fillId="11" borderId="81" xfId="0" applyFill="1" applyBorder="1"/>
    <xf numFmtId="0" fontId="0" fillId="11" borderId="82" xfId="0" applyFill="1" applyBorder="1"/>
    <xf numFmtId="164" fontId="0" fillId="11" borderId="82" xfId="1" applyNumberFormat="1" applyFont="1" applyFill="1" applyBorder="1"/>
    <xf numFmtId="164" fontId="0" fillId="11" borderId="83" xfId="1" applyNumberFormat="1" applyFont="1" applyFill="1" applyBorder="1"/>
    <xf numFmtId="0" fontId="1" fillId="0" borderId="84" xfId="0" applyFont="1" applyBorder="1"/>
    <xf numFmtId="0" fontId="0" fillId="0" borderId="68" xfId="0" applyBorder="1" applyAlignment="1">
      <alignment horizontal="center"/>
    </xf>
    <xf numFmtId="164" fontId="0" fillId="0" borderId="68" xfId="1" applyNumberFormat="1" applyFont="1" applyBorder="1"/>
    <xf numFmtId="0" fontId="1" fillId="0" borderId="50" xfId="0" applyFont="1" applyBorder="1"/>
    <xf numFmtId="0" fontId="1" fillId="0" borderId="86" xfId="0" applyFont="1" applyBorder="1"/>
    <xf numFmtId="164" fontId="0" fillId="0" borderId="62" xfId="1" applyNumberFormat="1" applyFont="1" applyBorder="1"/>
    <xf numFmtId="0" fontId="0" fillId="11" borderId="88" xfId="0" applyFill="1" applyBorder="1"/>
    <xf numFmtId="0" fontId="0" fillId="11" borderId="71" xfId="0" applyFill="1" applyBorder="1"/>
    <xf numFmtId="0" fontId="0" fillId="11" borderId="71" xfId="0" applyFill="1" applyBorder="1" applyAlignment="1">
      <alignment horizontal="center"/>
    </xf>
    <xf numFmtId="164" fontId="2" fillId="11" borderId="71" xfId="1" applyNumberFormat="1" applyFont="1" applyFill="1" applyBorder="1"/>
    <xf numFmtId="164" fontId="2" fillId="11" borderId="70" xfId="1" applyNumberFormat="1" applyFont="1" applyFill="1" applyBorder="1"/>
    <xf numFmtId="0" fontId="0" fillId="11" borderId="91" xfId="0" applyFill="1" applyBorder="1"/>
    <xf numFmtId="0" fontId="36" fillId="0" borderId="0" xfId="0" applyFont="1" applyAlignment="1">
      <alignment vertical="center"/>
    </xf>
    <xf numFmtId="0" fontId="4" fillId="0" borderId="23" xfId="0" applyFont="1" applyBorder="1" applyAlignment="1">
      <alignment horizontal="center" wrapText="1"/>
    </xf>
    <xf numFmtId="43" fontId="4" fillId="0" borderId="3" xfId="1" applyFont="1" applyBorder="1" applyAlignment="1">
      <alignment horizontal="center" wrapText="1"/>
    </xf>
    <xf numFmtId="0" fontId="2" fillId="0" borderId="0" xfId="20" applyFont="1"/>
    <xf numFmtId="0" fontId="35" fillId="0" borderId="0" xfId="20" applyFont="1" applyAlignment="1">
      <alignment vertical="center"/>
    </xf>
    <xf numFmtId="0" fontId="2" fillId="0" borderId="0" xfId="20"/>
    <xf numFmtId="0" fontId="2" fillId="0" borderId="0" xfId="20" applyFont="1"/>
    <xf numFmtId="164" fontId="2" fillId="11" borderId="42" xfId="1" applyNumberFormat="1" applyFont="1" applyFill="1" applyBorder="1"/>
    <xf numFmtId="164" fontId="2" fillId="11" borderId="43" xfId="1" applyNumberFormat="1" applyFont="1" applyFill="1" applyBorder="1"/>
    <xf numFmtId="0" fontId="4" fillId="0" borderId="2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wrapText="1"/>
    </xf>
    <xf numFmtId="43" fontId="5" fillId="0" borderId="3" xfId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43" fontId="4" fillId="0" borderId="3" xfId="1" applyFont="1" applyBorder="1" applyAlignment="1">
      <alignment wrapText="1"/>
    </xf>
    <xf numFmtId="0" fontId="3" fillId="0" borderId="23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4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43" fontId="4" fillId="0" borderId="38" xfId="1" applyFont="1" applyBorder="1" applyAlignment="1">
      <alignment horizontal="center" wrapText="1"/>
    </xf>
    <xf numFmtId="43" fontId="4" fillId="0" borderId="39" xfId="1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2" fillId="0" borderId="4" xfId="20" applyFont="1" applyBorder="1" applyAlignment="1"/>
    <xf numFmtId="9" fontId="13" fillId="0" borderId="3" xfId="10" applyFont="1" applyBorder="1" applyAlignment="1">
      <alignment horizontal="center"/>
    </xf>
    <xf numFmtId="9" fontId="13" fillId="2" borderId="3" xfId="10" applyFont="1" applyFill="1" applyBorder="1" applyAlignment="1">
      <alignment horizontal="center"/>
    </xf>
    <xf numFmtId="164" fontId="2" fillId="11" borderId="4" xfId="1" applyNumberFormat="1" applyFont="1" applyFill="1" applyBorder="1"/>
    <xf numFmtId="164" fontId="8" fillId="2" borderId="4" xfId="1" applyNumberFormat="1" applyFont="1" applyFill="1" applyBorder="1"/>
    <xf numFmtId="164" fontId="8" fillId="0" borderId="4" xfId="1" applyNumberFormat="1" applyFont="1" applyBorder="1"/>
    <xf numFmtId="164" fontId="10" fillId="0" borderId="4" xfId="1" applyNumberFormat="1" applyFont="1" applyBorder="1"/>
    <xf numFmtId="43" fontId="10" fillId="0" borderId="4" xfId="1" applyNumberFormat="1" applyFont="1" applyBorder="1"/>
    <xf numFmtId="164" fontId="0" fillId="0" borderId="0" xfId="1" applyNumberFormat="1" applyFont="1" applyBorder="1"/>
    <xf numFmtId="164" fontId="8" fillId="0" borderId="4" xfId="1" applyNumberFormat="1" applyFont="1" applyBorder="1" applyAlignment="1">
      <alignment horizontal="center"/>
    </xf>
    <xf numFmtId="165" fontId="0" fillId="11" borderId="3" xfId="1" applyNumberFormat="1" applyFont="1" applyFill="1" applyBorder="1"/>
    <xf numFmtId="164" fontId="0" fillId="11" borderId="3" xfId="1" applyNumberFormat="1" applyFont="1" applyFill="1" applyBorder="1"/>
    <xf numFmtId="0" fontId="31" fillId="0" borderId="93" xfId="0" applyFont="1" applyBorder="1" applyAlignment="1">
      <alignment horizontal="center" wrapText="1"/>
    </xf>
    <xf numFmtId="164" fontId="0" fillId="0" borderId="44" xfId="1" applyNumberFormat="1" applyFont="1" applyBorder="1"/>
    <xf numFmtId="164" fontId="4" fillId="10" borderId="44" xfId="1" applyNumberFormat="1" applyFont="1" applyFill="1" applyBorder="1"/>
    <xf numFmtId="164" fontId="4" fillId="10" borderId="94" xfId="1" applyNumberFormat="1" applyFont="1" applyFill="1" applyBorder="1"/>
    <xf numFmtId="164" fontId="0" fillId="0" borderId="56" xfId="1" applyNumberFormat="1" applyFont="1" applyBorder="1"/>
    <xf numFmtId="164" fontId="0" fillId="0" borderId="45" xfId="1" applyNumberFormat="1" applyFont="1" applyBorder="1"/>
    <xf numFmtId="9" fontId="0" fillId="0" borderId="71" xfId="10" applyFont="1" applyBorder="1"/>
    <xf numFmtId="165" fontId="4" fillId="10" borderId="45" xfId="1" applyNumberFormat="1" applyFont="1" applyFill="1" applyBorder="1"/>
    <xf numFmtId="165" fontId="4" fillId="8" borderId="45" xfId="1" applyNumberFormat="1" applyFont="1" applyFill="1" applyBorder="1"/>
    <xf numFmtId="164" fontId="0" fillId="11" borderId="89" xfId="1" applyNumberFormat="1" applyFont="1" applyFill="1" applyBorder="1"/>
    <xf numFmtId="164" fontId="0" fillId="11" borderId="44" xfId="1" applyNumberFormat="1" applyFont="1" applyFill="1" applyBorder="1"/>
    <xf numFmtId="164" fontId="0" fillId="11" borderId="90" xfId="1" applyNumberFormat="1" applyFont="1" applyFill="1" applyBorder="1"/>
    <xf numFmtId="164" fontId="0" fillId="11" borderId="72" xfId="1" applyNumberFormat="1" applyFont="1" applyFill="1" applyBorder="1"/>
    <xf numFmtId="164" fontId="0" fillId="11" borderId="54" xfId="1" applyNumberFormat="1" applyFont="1" applyFill="1" applyBorder="1"/>
    <xf numFmtId="164" fontId="0" fillId="11" borderId="92" xfId="1" applyNumberFormat="1" applyFont="1" applyFill="1" applyBorder="1"/>
    <xf numFmtId="0" fontId="7" fillId="0" borderId="0" xfId="29" applyFont="1"/>
    <xf numFmtId="164" fontId="0" fillId="0" borderId="2" xfId="1" applyNumberFormat="1" applyFont="1" applyBorder="1"/>
    <xf numFmtId="164" fontId="0" fillId="0" borderId="28" xfId="1" applyNumberFormat="1" applyFont="1" applyFill="1" applyBorder="1"/>
    <xf numFmtId="0" fontId="0" fillId="0" borderId="0" xfId="0"/>
    <xf numFmtId="164" fontId="0" fillId="0" borderId="3" xfId="1" applyNumberFormat="1" applyFont="1" applyBorder="1"/>
    <xf numFmtId="164" fontId="0" fillId="0" borderId="48" xfId="1" applyNumberFormat="1" applyFont="1" applyBorder="1"/>
    <xf numFmtId="164" fontId="0" fillId="0" borderId="74" xfId="1" applyNumberFormat="1" applyFont="1" applyBorder="1"/>
    <xf numFmtId="0" fontId="0" fillId="9" borderId="41" xfId="0" applyFill="1" applyBorder="1"/>
    <xf numFmtId="164" fontId="0" fillId="0" borderId="28" xfId="1" applyNumberFormat="1" applyFont="1" applyBorder="1"/>
    <xf numFmtId="164" fontId="0" fillId="0" borderId="98" xfId="1" applyNumberFormat="1" applyFont="1" applyBorder="1"/>
    <xf numFmtId="164" fontId="0" fillId="0" borderId="95" xfId="1" applyNumberFormat="1" applyFont="1" applyBorder="1"/>
    <xf numFmtId="164" fontId="23" fillId="9" borderId="48" xfId="1" applyNumberFormat="1" applyFont="1" applyFill="1" applyBorder="1"/>
    <xf numFmtId="164" fontId="23" fillId="9" borderId="3" xfId="1" applyNumberFormat="1" applyFont="1" applyFill="1" applyBorder="1"/>
    <xf numFmtId="164" fontId="0" fillId="0" borderId="96" xfId="1" applyNumberFormat="1" applyFont="1" applyBorder="1"/>
    <xf numFmtId="164" fontId="0" fillId="0" borderId="97" xfId="1" applyNumberFormat="1" applyFont="1" applyBorder="1"/>
    <xf numFmtId="164" fontId="2" fillId="9" borderId="95" xfId="1" applyNumberFormat="1" applyFont="1" applyFill="1" applyBorder="1"/>
    <xf numFmtId="164" fontId="0" fillId="0" borderId="29" xfId="1" applyNumberFormat="1" applyFont="1" applyBorder="1"/>
    <xf numFmtId="164" fontId="23" fillId="9" borderId="2" xfId="1" applyNumberFormat="1" applyFont="1" applyFill="1" applyBorder="1"/>
    <xf numFmtId="164" fontId="0" fillId="0" borderId="75" xfId="1" applyNumberFormat="1" applyFont="1" applyFill="1" applyBorder="1"/>
    <xf numFmtId="0" fontId="15" fillId="0" borderId="0" xfId="0" applyFont="1" applyBorder="1"/>
    <xf numFmtId="164" fontId="8" fillId="0" borderId="0" xfId="1" applyNumberFormat="1" applyFont="1" applyBorder="1"/>
    <xf numFmtId="43" fontId="10" fillId="0" borderId="0" xfId="1" applyNumberFormat="1" applyFont="1" applyBorder="1"/>
    <xf numFmtId="0" fontId="9" fillId="0" borderId="14" xfId="0" applyFont="1" applyBorder="1" applyAlignment="1">
      <alignment horizontal="left"/>
    </xf>
    <xf numFmtId="164" fontId="8" fillId="0" borderId="74" xfId="1" applyNumberFormat="1" applyFont="1" applyBorder="1"/>
    <xf numFmtId="4" fontId="9" fillId="0" borderId="99" xfId="0" applyNumberFormat="1" applyFont="1" applyBorder="1" applyAlignment="1"/>
    <xf numFmtId="4" fontId="9" fillId="0" borderId="24" xfId="0" applyNumberFormat="1" applyFont="1" applyBorder="1" applyAlignment="1"/>
    <xf numFmtId="9" fontId="9" fillId="0" borderId="0" xfId="10" applyFont="1" applyBorder="1" applyAlignment="1"/>
    <xf numFmtId="0" fontId="3" fillId="0" borderId="11" xfId="0" applyFont="1" applyBorder="1" applyAlignment="1">
      <alignment wrapText="1"/>
    </xf>
    <xf numFmtId="0" fontId="2" fillId="0" borderId="0" xfId="0" applyFont="1"/>
    <xf numFmtId="164" fontId="8" fillId="0" borderId="4" xfId="1" applyNumberFormat="1" applyFont="1" applyBorder="1"/>
    <xf numFmtId="0" fontId="2" fillId="0" borderId="14" xfId="29" applyFont="1" applyBorder="1"/>
    <xf numFmtId="9" fontId="9" fillId="0" borderId="100" xfId="10" applyFont="1" applyBorder="1" applyAlignment="1"/>
    <xf numFmtId="0" fontId="15" fillId="0" borderId="14" xfId="0" applyFont="1" applyBorder="1"/>
    <xf numFmtId="9" fontId="9" fillId="0" borderId="32" xfId="10" applyFont="1" applyBorder="1" applyAlignment="1"/>
    <xf numFmtId="0" fontId="9" fillId="0" borderId="11" xfId="0" applyFont="1" applyBorder="1"/>
    <xf numFmtId="0" fontId="3" fillId="0" borderId="3" xfId="0" applyFont="1" applyBorder="1" applyAlignment="1">
      <alignment horizontal="center" wrapText="1"/>
    </xf>
    <xf numFmtId="0" fontId="11" fillId="0" borderId="0" xfId="0" applyFont="1" applyBorder="1"/>
    <xf numFmtId="0" fontId="3" fillId="0" borderId="0" xfId="0" applyFont="1" applyBorder="1"/>
    <xf numFmtId="164" fontId="4" fillId="0" borderId="15" xfId="1" applyNumberFormat="1" applyFont="1" applyBorder="1" applyAlignment="1"/>
    <xf numFmtId="0" fontId="0" fillId="2" borderId="104" xfId="0" applyFill="1" applyBorder="1"/>
    <xf numFmtId="164" fontId="4" fillId="9" borderId="4" xfId="2" applyNumberFormat="1" applyFont="1" applyFill="1" applyBorder="1" applyAlignment="1"/>
    <xf numFmtId="0" fontId="0" fillId="2" borderId="102" xfId="0" applyFill="1" applyBorder="1"/>
    <xf numFmtId="0" fontId="0" fillId="2" borderId="101" xfId="0" applyFill="1" applyBorder="1"/>
    <xf numFmtId="164" fontId="4" fillId="9" borderId="44" xfId="2" applyNumberFormat="1" applyFont="1" applyFill="1" applyBorder="1" applyAlignment="1"/>
    <xf numFmtId="0" fontId="0" fillId="9" borderId="8" xfId="0" applyFill="1" applyBorder="1"/>
    <xf numFmtId="164" fontId="0" fillId="9" borderId="15" xfId="2" applyNumberFormat="1" applyFont="1" applyFill="1" applyBorder="1"/>
    <xf numFmtId="0" fontId="2" fillId="0" borderId="4" xfId="29" applyFont="1" applyBorder="1" applyAlignment="1"/>
    <xf numFmtId="0" fontId="3" fillId="0" borderId="4" xfId="29" applyFont="1" applyBorder="1" applyAlignment="1"/>
    <xf numFmtId="0" fontId="0" fillId="2" borderId="103" xfId="0" applyFill="1" applyBorder="1"/>
    <xf numFmtId="0" fontId="0" fillId="0" borderId="101" xfId="0" applyBorder="1"/>
    <xf numFmtId="0" fontId="7" fillId="8" borderId="44" xfId="29" applyFont="1" applyFill="1" applyBorder="1" applyAlignment="1">
      <alignment horizontal="left"/>
    </xf>
    <xf numFmtId="0" fontId="7" fillId="8" borderId="5" xfId="29" applyFont="1" applyFill="1" applyBorder="1" applyAlignment="1">
      <alignment horizontal="left"/>
    </xf>
    <xf numFmtId="0" fontId="7" fillId="8" borderId="6" xfId="29" applyFont="1" applyFill="1" applyBorder="1" applyAlignment="1">
      <alignment horizontal="left"/>
    </xf>
    <xf numFmtId="0" fontId="7" fillId="8" borderId="44" xfId="29" applyFont="1" applyFill="1" applyBorder="1" applyAlignment="1">
      <alignment horizontal="right"/>
    </xf>
    <xf numFmtId="0" fontId="7" fillId="8" borderId="5" xfId="29" applyFont="1" applyFill="1" applyBorder="1" applyAlignment="1">
      <alignment horizontal="right"/>
    </xf>
    <xf numFmtId="0" fontId="2" fillId="0" borderId="0" xfId="29" applyAlignment="1">
      <alignment horizontal="center"/>
    </xf>
    <xf numFmtId="164" fontId="2" fillId="0" borderId="0" xfId="1" applyNumberFormat="1" applyFont="1"/>
    <xf numFmtId="164" fontId="26" fillId="0" borderId="0" xfId="1" applyNumberFormat="1" applyFont="1"/>
    <xf numFmtId="164" fontId="2" fillId="0" borderId="0" xfId="1" applyNumberFormat="1" applyFont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3" fillId="0" borderId="0" xfId="29" applyFont="1" applyBorder="1"/>
    <xf numFmtId="43" fontId="5" fillId="12" borderId="8" xfId="2" applyFont="1" applyFill="1" applyBorder="1" applyAlignment="1">
      <alignment horizontal="center" wrapText="1"/>
    </xf>
    <xf numFmtId="0" fontId="5" fillId="14" borderId="19" xfId="0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43" fontId="5" fillId="12" borderId="8" xfId="2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43" fontId="5" fillId="13" borderId="8" xfId="2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/>
    </xf>
    <xf numFmtId="0" fontId="5" fillId="14" borderId="3" xfId="0" applyFont="1" applyFill="1" applyBorder="1" applyAlignment="1">
      <alignment horizontal="center"/>
    </xf>
    <xf numFmtId="0" fontId="0" fillId="9" borderId="105" xfId="0" applyFill="1" applyBorder="1"/>
    <xf numFmtId="0" fontId="5" fillId="0" borderId="85" xfId="0" applyFont="1" applyBorder="1"/>
    <xf numFmtId="0" fontId="5" fillId="0" borderId="5" xfId="0" applyFont="1" applyBorder="1"/>
    <xf numFmtId="0" fontId="5" fillId="0" borderId="87" xfId="0" applyFont="1" applyBorder="1"/>
    <xf numFmtId="0" fontId="2" fillId="10" borderId="4" xfId="0" applyFont="1" applyFill="1" applyBorder="1"/>
    <xf numFmtId="0" fontId="2" fillId="0" borderId="4" xfId="0" applyFont="1" applyBorder="1"/>
    <xf numFmtId="0" fontId="3" fillId="2" borderId="19" xfId="0" applyFont="1" applyFill="1" applyBorder="1"/>
    <xf numFmtId="49" fontId="2" fillId="0" borderId="0" xfId="20" applyNumberFormat="1" applyFont="1"/>
    <xf numFmtId="0" fontId="2" fillId="0" borderId="0" xfId="9" applyFont="1"/>
    <xf numFmtId="0" fontId="7" fillId="0" borderId="0" xfId="0" applyFont="1"/>
    <xf numFmtId="0" fontId="44" fillId="0" borderId="0" xfId="0" applyFont="1" applyBorder="1"/>
    <xf numFmtId="0" fontId="2" fillId="0" borderId="4" xfId="0" applyFont="1" applyFill="1" applyBorder="1" applyAlignment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106" xfId="0" applyBorder="1"/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 wrapText="1"/>
    </xf>
    <xf numFmtId="0" fontId="3" fillId="0" borderId="107" xfId="0" applyFont="1" applyBorder="1" applyAlignment="1">
      <alignment horizontal="right"/>
    </xf>
    <xf numFmtId="43" fontId="3" fillId="0" borderId="4" xfId="1" applyFont="1" applyBorder="1"/>
    <xf numFmtId="43" fontId="3" fillId="0" borderId="53" xfId="1" applyFont="1" applyBorder="1"/>
    <xf numFmtId="0" fontId="7" fillId="15" borderId="28" xfId="0" applyFont="1" applyFill="1" applyBorder="1"/>
    <xf numFmtId="0" fontId="3" fillId="15" borderId="28" xfId="0" applyFont="1" applyFill="1" applyBorder="1"/>
    <xf numFmtId="43" fontId="3" fillId="15" borderId="28" xfId="1" applyFont="1" applyFill="1" applyBorder="1"/>
    <xf numFmtId="10" fontId="3" fillId="15" borderId="75" xfId="10" applyNumberFormat="1" applyFont="1" applyFill="1" applyBorder="1"/>
    <xf numFmtId="43" fontId="3" fillId="15" borderId="74" xfId="0" applyNumberFormat="1" applyFont="1" applyFill="1" applyBorder="1"/>
    <xf numFmtId="9" fontId="0" fillId="0" borderId="0" xfId="10" applyFont="1"/>
    <xf numFmtId="0" fontId="3" fillId="0" borderId="28" xfId="0" applyFont="1" applyBorder="1"/>
    <xf numFmtId="43" fontId="3" fillId="0" borderId="28" xfId="1" applyFont="1" applyBorder="1"/>
    <xf numFmtId="10" fontId="3" fillId="0" borderId="75" xfId="10" applyNumberFormat="1" applyFont="1" applyBorder="1"/>
    <xf numFmtId="10" fontId="14" fillId="15" borderId="75" xfId="10" applyNumberFormat="1" applyFont="1" applyFill="1" applyBorder="1"/>
    <xf numFmtId="0" fontId="14" fillId="0" borderId="0" xfId="0" applyFont="1"/>
    <xf numFmtId="10" fontId="14" fillId="0" borderId="75" xfId="10" applyNumberFormat="1" applyFont="1" applyBorder="1"/>
    <xf numFmtId="0" fontId="3" fillId="0" borderId="108" xfId="0" applyFont="1" applyBorder="1" applyAlignment="1">
      <alignment horizontal="center"/>
    </xf>
    <xf numFmtId="0" fontId="3" fillId="0" borderId="109" xfId="0" applyFont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5" borderId="35" xfId="0" applyFont="1" applyFill="1" applyBorder="1" applyAlignment="1">
      <alignment horizontal="center"/>
    </xf>
    <xf numFmtId="0" fontId="3" fillId="7" borderId="36" xfId="0" applyFont="1" applyFill="1" applyBorder="1" applyAlignment="1">
      <alignment horizontal="center"/>
    </xf>
    <xf numFmtId="0" fontId="3" fillId="7" borderId="24" xfId="0" applyFont="1" applyFill="1" applyBorder="1" applyAlignment="1">
      <alignment horizontal="center" wrapText="1"/>
    </xf>
    <xf numFmtId="0" fontId="0" fillId="0" borderId="26" xfId="0" applyBorder="1"/>
    <xf numFmtId="0" fontId="3" fillId="9" borderId="25" xfId="0" applyFont="1" applyFill="1" applyBorder="1"/>
    <xf numFmtId="164" fontId="23" fillId="9" borderId="24" xfId="1" applyNumberFormat="1" applyFont="1" applyFill="1" applyBorder="1"/>
    <xf numFmtId="0" fontId="3" fillId="8" borderId="25" xfId="0" applyFont="1" applyFill="1" applyBorder="1"/>
    <xf numFmtId="164" fontId="0" fillId="0" borderId="99" xfId="1" applyNumberFormat="1" applyFont="1" applyBorder="1"/>
    <xf numFmtId="0" fontId="3" fillId="0" borderId="14" xfId="0" applyFont="1" applyBorder="1"/>
    <xf numFmtId="164" fontId="0" fillId="0" borderId="24" xfId="1" applyNumberFormat="1" applyFont="1" applyBorder="1"/>
    <xf numFmtId="0" fontId="3" fillId="0" borderId="110" xfId="0" applyFont="1" applyBorder="1"/>
    <xf numFmtId="164" fontId="0" fillId="0" borderId="111" xfId="1" applyNumberFormat="1" applyFont="1" applyBorder="1"/>
    <xf numFmtId="0" fontId="0" fillId="9" borderId="76" xfId="0" applyFill="1" applyBorder="1"/>
    <xf numFmtId="43" fontId="10" fillId="0" borderId="15" xfId="1" applyFont="1" applyBorder="1"/>
    <xf numFmtId="0" fontId="10" fillId="0" borderId="25" xfId="0" applyFont="1" applyBorder="1" applyAlignment="1">
      <alignment horizontal="center"/>
    </xf>
    <xf numFmtId="0" fontId="0" fillId="0" borderId="30" xfId="0" applyBorder="1"/>
    <xf numFmtId="0" fontId="0" fillId="0" borderId="31" xfId="0" applyBorder="1"/>
    <xf numFmtId="43" fontId="3" fillId="0" borderId="17" xfId="1" applyFont="1" applyBorder="1"/>
    <xf numFmtId="43" fontId="3" fillId="0" borderId="112" xfId="1" applyFont="1" applyBorder="1"/>
    <xf numFmtId="43" fontId="3" fillId="0" borderId="94" xfId="1" applyFont="1" applyBorder="1"/>
    <xf numFmtId="43" fontId="0" fillId="0" borderId="113" xfId="1" applyFont="1" applyBorder="1"/>
    <xf numFmtId="4" fontId="0" fillId="0" borderId="0" xfId="0" applyNumberFormat="1"/>
    <xf numFmtId="0" fontId="4" fillId="0" borderId="14" xfId="9" applyFont="1" applyFill="1" applyBorder="1" applyAlignment="1">
      <alignment horizontal="center"/>
    </xf>
    <xf numFmtId="0" fontId="45" fillId="0" borderId="4" xfId="9" applyFont="1" applyFill="1" applyBorder="1" applyAlignment="1"/>
    <xf numFmtId="43" fontId="4" fillId="0" borderId="4" xfId="2" applyFont="1" applyFill="1" applyBorder="1" applyAlignment="1"/>
    <xf numFmtId="164" fontId="4" fillId="0" borderId="4" xfId="2" applyNumberFormat="1" applyFont="1" applyFill="1" applyBorder="1" applyAlignment="1"/>
    <xf numFmtId="164" fontId="4" fillId="0" borderId="44" xfId="2" applyNumberFormat="1" applyFont="1" applyFill="1" applyBorder="1" applyAlignment="1"/>
    <xf numFmtId="164" fontId="0" fillId="0" borderId="15" xfId="2" applyNumberFormat="1" applyFont="1" applyFill="1" applyBorder="1"/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9" fillId="0" borderId="7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33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3" fillId="0" borderId="25" xfId="29" applyFont="1" applyBorder="1" applyAlignment="1">
      <alignment horizontal="right"/>
    </xf>
    <xf numFmtId="0" fontId="3" fillId="0" borderId="5" xfId="29" applyFont="1" applyBorder="1" applyAlignment="1">
      <alignment horizontal="right"/>
    </xf>
    <xf numFmtId="0" fontId="3" fillId="0" borderId="6" xfId="29" applyFont="1" applyBorder="1" applyAlignment="1">
      <alignment horizontal="right"/>
    </xf>
    <xf numFmtId="0" fontId="7" fillId="7" borderId="33" xfId="0" applyFont="1" applyFill="1" applyBorder="1" applyAlignment="1">
      <alignment horizontal="center"/>
    </xf>
    <xf numFmtId="0" fontId="7" fillId="7" borderId="34" xfId="0" applyFont="1" applyFill="1" applyBorder="1" applyAlignment="1">
      <alignment horizontal="center"/>
    </xf>
    <xf numFmtId="0" fontId="7" fillId="7" borderId="77" xfId="0" applyFont="1" applyFill="1" applyBorder="1" applyAlignment="1">
      <alignment horizontal="center"/>
    </xf>
    <xf numFmtId="0" fontId="7" fillId="5" borderId="33" xfId="0" applyFont="1" applyFill="1" applyBorder="1" applyAlignment="1">
      <alignment horizontal="center"/>
    </xf>
    <xf numFmtId="0" fontId="7" fillId="5" borderId="34" xfId="0" applyFont="1" applyFill="1" applyBorder="1" applyAlignment="1">
      <alignment horizontal="center"/>
    </xf>
    <xf numFmtId="0" fontId="7" fillId="5" borderId="77" xfId="0" applyFont="1" applyFill="1" applyBorder="1" applyAlignment="1">
      <alignment horizontal="center"/>
    </xf>
    <xf numFmtId="0" fontId="7" fillId="6" borderId="42" xfId="0" applyFont="1" applyFill="1" applyBorder="1" applyAlignment="1">
      <alignment horizontal="center"/>
    </xf>
    <xf numFmtId="0" fontId="7" fillId="6" borderId="78" xfId="0" applyFont="1" applyFill="1" applyBorder="1" applyAlignment="1">
      <alignment horizontal="center"/>
    </xf>
    <xf numFmtId="0" fontId="7" fillId="6" borderId="43" xfId="0" applyFont="1" applyFill="1" applyBorder="1" applyAlignment="1">
      <alignment horizontal="center"/>
    </xf>
    <xf numFmtId="0" fontId="7" fillId="4" borderId="33" xfId="0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0" fontId="7" fillId="4" borderId="77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77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1" fillId="0" borderId="44" xfId="0" applyFont="1" applyBorder="1" applyAlignment="1">
      <alignment horizontal="left" vertical="center"/>
    </xf>
    <xf numFmtId="0" fontId="41" fillId="0" borderId="5" xfId="0" applyFont="1" applyBorder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1" fillId="0" borderId="79" xfId="0" applyFont="1" applyBorder="1" applyAlignment="1">
      <alignment horizontal="center"/>
    </xf>
    <xf numFmtId="0" fontId="31" fillId="0" borderId="80" xfId="0" applyFont="1" applyBorder="1" applyAlignment="1">
      <alignment horizontal="center"/>
    </xf>
  </cellXfs>
  <cellStyles count="90">
    <cellStyle name="Comma" xfId="1" builtinId="3"/>
    <cellStyle name="Comma 2" xfId="2" xr:uid="{00000000-0005-0000-0000-000001000000}"/>
    <cellStyle name="Comma 2 2" xfId="3" xr:uid="{00000000-0005-0000-0000-000002000000}"/>
    <cellStyle name="Comma 2 2 2" xfId="23" xr:uid="{00000000-0005-0000-0000-000003000000}"/>
    <cellStyle name="Comma 2 2 3" xfId="64" xr:uid="{00000000-0005-0000-0000-000004000000}"/>
    <cellStyle name="Comma 2 2 4" xfId="40" xr:uid="{00000000-0005-0000-0000-000005000000}"/>
    <cellStyle name="Comma 2 3" xfId="18" xr:uid="{00000000-0005-0000-0000-000006000000}"/>
    <cellStyle name="Comma 2 3 2" xfId="85" xr:uid="{00000000-0005-0000-0000-000007000000}"/>
    <cellStyle name="Comma 2 3 3" xfId="65" xr:uid="{00000000-0005-0000-0000-000008000000}"/>
    <cellStyle name="Comma 2 3 4" xfId="41" xr:uid="{00000000-0005-0000-0000-000009000000}"/>
    <cellStyle name="Comma 2 4" xfId="22" xr:uid="{00000000-0005-0000-0000-00000A000000}"/>
    <cellStyle name="Comma 2 4 2" xfId="82" xr:uid="{00000000-0005-0000-0000-00000B000000}"/>
    <cellStyle name="Comma 2 4 3" xfId="42" xr:uid="{00000000-0005-0000-0000-00000C000000}"/>
    <cellStyle name="Comma 2 5" xfId="61" xr:uid="{00000000-0005-0000-0000-00000D000000}"/>
    <cellStyle name="Comma 2 6" xfId="39" xr:uid="{00000000-0005-0000-0000-00000E000000}"/>
    <cellStyle name="Comma 3" xfId="4" xr:uid="{00000000-0005-0000-0000-00000F000000}"/>
    <cellStyle name="Comma 3 2" xfId="5" xr:uid="{00000000-0005-0000-0000-000010000000}"/>
    <cellStyle name="Comma 3 2 2" xfId="25" xr:uid="{00000000-0005-0000-0000-000011000000}"/>
    <cellStyle name="Comma 3 2 3" xfId="67" xr:uid="{00000000-0005-0000-0000-000012000000}"/>
    <cellStyle name="Comma 3 2 4" xfId="44" xr:uid="{00000000-0005-0000-0000-000013000000}"/>
    <cellStyle name="Comma 3 3" xfId="24" xr:uid="{00000000-0005-0000-0000-000014000000}"/>
    <cellStyle name="Comma 3 4" xfId="66" xr:uid="{00000000-0005-0000-0000-000015000000}"/>
    <cellStyle name="Comma 3 5" xfId="43" xr:uid="{00000000-0005-0000-0000-000016000000}"/>
    <cellStyle name="Comma 4" xfId="6" xr:uid="{00000000-0005-0000-0000-000017000000}"/>
    <cellStyle name="Comma 4 2" xfId="7" xr:uid="{00000000-0005-0000-0000-000018000000}"/>
    <cellStyle name="Comma 4 2 2" xfId="27" xr:uid="{00000000-0005-0000-0000-000019000000}"/>
    <cellStyle name="Comma 4 2 3" xfId="69" xr:uid="{00000000-0005-0000-0000-00001A000000}"/>
    <cellStyle name="Comma 4 2 4" xfId="46" xr:uid="{00000000-0005-0000-0000-00001B000000}"/>
    <cellStyle name="Comma 4 3" xfId="26" xr:uid="{00000000-0005-0000-0000-00001C000000}"/>
    <cellStyle name="Comma 4 4" xfId="68" xr:uid="{00000000-0005-0000-0000-00001D000000}"/>
    <cellStyle name="Comma 4 5" xfId="45" xr:uid="{00000000-0005-0000-0000-00001E000000}"/>
    <cellStyle name="Comma 5" xfId="8" xr:uid="{00000000-0005-0000-0000-00001F000000}"/>
    <cellStyle name="Comma 5 2" xfId="28" xr:uid="{00000000-0005-0000-0000-000020000000}"/>
    <cellStyle name="Comma 5 3" xfId="70" xr:uid="{00000000-0005-0000-0000-000021000000}"/>
    <cellStyle name="Comma 5 4" xfId="47" xr:uid="{00000000-0005-0000-0000-000022000000}"/>
    <cellStyle name="Comma 6" xfId="37" xr:uid="{00000000-0005-0000-0000-000023000000}"/>
    <cellStyle name="Comma 6 2" xfId="71" xr:uid="{00000000-0005-0000-0000-000024000000}"/>
    <cellStyle name="Comma 6 3" xfId="48" xr:uid="{00000000-0005-0000-0000-000025000000}"/>
    <cellStyle name="Comma 6 4" xfId="88" xr:uid="{00000000-0005-0000-0000-000026000000}"/>
    <cellStyle name="Normal" xfId="0" builtinId="0"/>
    <cellStyle name="Normal 2" xfId="9" xr:uid="{00000000-0005-0000-0000-000028000000}"/>
    <cellStyle name="Normal 2 2" xfId="29" xr:uid="{00000000-0005-0000-0000-000029000000}"/>
    <cellStyle name="Normal 2 3" xfId="72" xr:uid="{00000000-0005-0000-0000-00002A000000}"/>
    <cellStyle name="Normal 2 4" xfId="49" xr:uid="{00000000-0005-0000-0000-00002B000000}"/>
    <cellStyle name="Normal 3" xfId="20" xr:uid="{00000000-0005-0000-0000-00002C000000}"/>
    <cellStyle name="Normal 3 2" xfId="87" xr:uid="{00000000-0005-0000-0000-00002D000000}"/>
    <cellStyle name="Normal 3 3" xfId="73" xr:uid="{00000000-0005-0000-0000-00002E000000}"/>
    <cellStyle name="Normal 3 4" xfId="50" xr:uid="{00000000-0005-0000-0000-00002F000000}"/>
    <cellStyle name="Normal 4" xfId="21" xr:uid="{00000000-0005-0000-0000-000030000000}"/>
    <cellStyle name="Normal 5" xfId="84" xr:uid="{00000000-0005-0000-0000-000031000000}"/>
    <cellStyle name="Normal 6" xfId="63" xr:uid="{00000000-0005-0000-0000-000032000000}"/>
    <cellStyle name="Percent" xfId="10" builtinId="5"/>
    <cellStyle name="Percent 2" xfId="11" xr:uid="{00000000-0005-0000-0000-000034000000}"/>
    <cellStyle name="Percent 2 2" xfId="12" xr:uid="{00000000-0005-0000-0000-000035000000}"/>
    <cellStyle name="Percent 2 2 2" xfId="31" xr:uid="{00000000-0005-0000-0000-000036000000}"/>
    <cellStyle name="Percent 2 2 3" xfId="74" xr:uid="{00000000-0005-0000-0000-000037000000}"/>
    <cellStyle name="Percent 2 2 4" xfId="52" xr:uid="{00000000-0005-0000-0000-000038000000}"/>
    <cellStyle name="Percent 2 3" xfId="19" xr:uid="{00000000-0005-0000-0000-000039000000}"/>
    <cellStyle name="Percent 2 3 2" xfId="86" xr:uid="{00000000-0005-0000-0000-00003A000000}"/>
    <cellStyle name="Percent 2 3 3" xfId="75" xr:uid="{00000000-0005-0000-0000-00003B000000}"/>
    <cellStyle name="Percent 2 3 4" xfId="53" xr:uid="{00000000-0005-0000-0000-00003C000000}"/>
    <cellStyle name="Percent 2 4" xfId="30" xr:uid="{00000000-0005-0000-0000-00003D000000}"/>
    <cellStyle name="Percent 2 4 2" xfId="83" xr:uid="{00000000-0005-0000-0000-00003E000000}"/>
    <cellStyle name="Percent 2 4 3" xfId="54" xr:uid="{00000000-0005-0000-0000-00003F000000}"/>
    <cellStyle name="Percent 2 5" xfId="62" xr:uid="{00000000-0005-0000-0000-000040000000}"/>
    <cellStyle name="Percent 2 6" xfId="51" xr:uid="{00000000-0005-0000-0000-000041000000}"/>
    <cellStyle name="Percent 3" xfId="13" xr:uid="{00000000-0005-0000-0000-000042000000}"/>
    <cellStyle name="Percent 3 2" xfId="14" xr:uid="{00000000-0005-0000-0000-000043000000}"/>
    <cellStyle name="Percent 3 2 2" xfId="33" xr:uid="{00000000-0005-0000-0000-000044000000}"/>
    <cellStyle name="Percent 3 2 3" xfId="77" xr:uid="{00000000-0005-0000-0000-000045000000}"/>
    <cellStyle name="Percent 3 2 4" xfId="56" xr:uid="{00000000-0005-0000-0000-000046000000}"/>
    <cellStyle name="Percent 3 3" xfId="32" xr:uid="{00000000-0005-0000-0000-000047000000}"/>
    <cellStyle name="Percent 3 4" xfId="76" xr:uid="{00000000-0005-0000-0000-000048000000}"/>
    <cellStyle name="Percent 3 5" xfId="55" xr:uid="{00000000-0005-0000-0000-000049000000}"/>
    <cellStyle name="Percent 4" xfId="15" xr:uid="{00000000-0005-0000-0000-00004A000000}"/>
    <cellStyle name="Percent 4 2" xfId="16" xr:uid="{00000000-0005-0000-0000-00004B000000}"/>
    <cellStyle name="Percent 4 2 2" xfId="35" xr:uid="{00000000-0005-0000-0000-00004C000000}"/>
    <cellStyle name="Percent 4 2 3" xfId="79" xr:uid="{00000000-0005-0000-0000-00004D000000}"/>
    <cellStyle name="Percent 4 2 4" xfId="58" xr:uid="{00000000-0005-0000-0000-00004E000000}"/>
    <cellStyle name="Percent 4 3" xfId="34" xr:uid="{00000000-0005-0000-0000-00004F000000}"/>
    <cellStyle name="Percent 4 4" xfId="78" xr:uid="{00000000-0005-0000-0000-000050000000}"/>
    <cellStyle name="Percent 4 5" xfId="57" xr:uid="{00000000-0005-0000-0000-000051000000}"/>
    <cellStyle name="Percent 5" xfId="17" xr:uid="{00000000-0005-0000-0000-000052000000}"/>
    <cellStyle name="Percent 5 2" xfId="36" xr:uid="{00000000-0005-0000-0000-000053000000}"/>
    <cellStyle name="Percent 5 3" xfId="80" xr:uid="{00000000-0005-0000-0000-000054000000}"/>
    <cellStyle name="Percent 5 4" xfId="59" xr:uid="{00000000-0005-0000-0000-000055000000}"/>
    <cellStyle name="Percent 6" xfId="38" xr:uid="{00000000-0005-0000-0000-000056000000}"/>
    <cellStyle name="Percent 6 2" xfId="81" xr:uid="{00000000-0005-0000-0000-000057000000}"/>
    <cellStyle name="Percent 6 3" xfId="60" xr:uid="{00000000-0005-0000-0000-000058000000}"/>
    <cellStyle name="Percent 6 4" xfId="89" xr:uid="{00000000-0005-0000-0000-000059000000}"/>
  </cellStyles>
  <dxfs count="0"/>
  <tableStyles count="0" defaultTableStyle="TableStyleMedium2" defaultPivotStyle="PivotStyleLight16"/>
  <colors>
    <mruColors>
      <color rgb="FFFFCC00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1"/>
  <sheetViews>
    <sheetView workbookViewId="0"/>
  </sheetViews>
  <sheetFormatPr defaultRowHeight="12.75" x14ac:dyDescent="0.2"/>
  <cols>
    <col min="1" max="1" width="4" customWidth="1"/>
    <col min="2" max="2" width="10.140625" customWidth="1"/>
    <col min="6" max="6" width="32.42578125" customWidth="1"/>
    <col min="7" max="7" width="10.7109375" customWidth="1"/>
    <col min="8" max="8" width="9" customWidth="1"/>
    <col min="9" max="9" width="6.7109375" customWidth="1"/>
    <col min="11" max="11" width="10.85546875" customWidth="1"/>
    <col min="16" max="16" width="38.85546875" customWidth="1"/>
  </cols>
  <sheetData>
    <row r="1" spans="1:8" ht="18" x14ac:dyDescent="0.25">
      <c r="A1" s="117" t="s">
        <v>205</v>
      </c>
      <c r="B1" s="109"/>
      <c r="C1" s="109"/>
      <c r="D1" s="109"/>
      <c r="E1" s="109"/>
    </row>
    <row r="3" spans="1:8" ht="18.75" x14ac:dyDescent="0.3">
      <c r="B3" t="s">
        <v>71</v>
      </c>
      <c r="C3" s="391" t="s">
        <v>160</v>
      </c>
    </row>
    <row r="4" spans="1:8" x14ac:dyDescent="0.2">
      <c r="D4" t="s">
        <v>110</v>
      </c>
    </row>
    <row r="5" spans="1:8" ht="18" x14ac:dyDescent="0.25">
      <c r="A5" s="292"/>
      <c r="B5" s="399"/>
      <c r="C5" s="292"/>
      <c r="D5" s="287" t="s">
        <v>64</v>
      </c>
      <c r="E5" s="292"/>
      <c r="F5" s="292"/>
      <c r="H5" s="179" t="s">
        <v>111</v>
      </c>
    </row>
    <row r="6" spans="1:8" x14ac:dyDescent="0.2">
      <c r="A6" s="292"/>
      <c r="B6" s="400"/>
      <c r="C6" s="292"/>
      <c r="D6" s="287" t="s">
        <v>92</v>
      </c>
      <c r="E6" s="292"/>
      <c r="F6" s="292"/>
    </row>
    <row r="7" spans="1:8" x14ac:dyDescent="0.2">
      <c r="A7" s="292"/>
      <c r="B7" s="400"/>
      <c r="C7" s="292"/>
      <c r="D7" s="287" t="s">
        <v>92</v>
      </c>
      <c r="E7" s="292"/>
      <c r="F7" s="292"/>
    </row>
    <row r="8" spans="1:8" x14ac:dyDescent="0.2">
      <c r="A8" s="292"/>
      <c r="B8" s="400"/>
      <c r="C8" s="292"/>
      <c r="D8" s="287" t="s">
        <v>87</v>
      </c>
      <c r="E8" s="292"/>
      <c r="F8" s="292"/>
    </row>
    <row r="9" spans="1:8" x14ac:dyDescent="0.2">
      <c r="A9" s="292"/>
      <c r="B9" s="292"/>
      <c r="C9" s="292"/>
      <c r="D9" s="287" t="s">
        <v>87</v>
      </c>
      <c r="E9" s="292"/>
      <c r="F9" s="292"/>
    </row>
    <row r="10" spans="1:8" x14ac:dyDescent="0.2">
      <c r="A10" s="292"/>
      <c r="B10" s="292"/>
      <c r="C10" s="292"/>
      <c r="D10" s="287" t="s">
        <v>203</v>
      </c>
      <c r="E10" s="292"/>
      <c r="F10" s="292"/>
      <c r="H10" s="196"/>
    </row>
    <row r="11" spans="1:8" x14ac:dyDescent="0.2">
      <c r="D11" s="102" t="s">
        <v>204</v>
      </c>
      <c r="H11" s="196"/>
    </row>
    <row r="13" spans="1:8" x14ac:dyDescent="0.2">
      <c r="C13" s="171" t="s">
        <v>114</v>
      </c>
    </row>
    <row r="14" spans="1:8" x14ac:dyDescent="0.2">
      <c r="C14" t="s">
        <v>112</v>
      </c>
    </row>
    <row r="15" spans="1:8" x14ac:dyDescent="0.2">
      <c r="C15" s="171" t="s">
        <v>115</v>
      </c>
    </row>
    <row r="16" spans="1:8" x14ac:dyDescent="0.2">
      <c r="A16" s="171" t="s">
        <v>116</v>
      </c>
      <c r="C16" s="171"/>
    </row>
    <row r="17" spans="1:16" ht="45" x14ac:dyDescent="0.2">
      <c r="A17" s="73"/>
      <c r="B17" s="2" t="s">
        <v>6</v>
      </c>
      <c r="C17" s="48" t="s">
        <v>8</v>
      </c>
      <c r="D17" s="48" t="s">
        <v>10</v>
      </c>
      <c r="E17" s="48" t="s">
        <v>12</v>
      </c>
      <c r="F17" s="49"/>
      <c r="G17" s="180" t="s">
        <v>75</v>
      </c>
      <c r="H17" s="181" t="s">
        <v>117</v>
      </c>
      <c r="I17" s="182" t="s">
        <v>75</v>
      </c>
      <c r="J17" s="181" t="s">
        <v>117</v>
      </c>
      <c r="K17" s="183" t="s">
        <v>75</v>
      </c>
      <c r="L17" s="181" t="s">
        <v>117</v>
      </c>
      <c r="M17" s="61"/>
    </row>
    <row r="18" spans="1:16" ht="56.25" x14ac:dyDescent="0.2">
      <c r="A18" s="62"/>
      <c r="B18" s="11"/>
      <c r="C18" s="45" t="s">
        <v>9</v>
      </c>
      <c r="D18" s="45" t="s">
        <v>11</v>
      </c>
      <c r="E18" s="45" t="s">
        <v>13</v>
      </c>
      <c r="F18" s="46"/>
      <c r="G18" s="184" t="s">
        <v>117</v>
      </c>
      <c r="H18" s="8" t="s">
        <v>62</v>
      </c>
      <c r="I18" s="185" t="s">
        <v>117</v>
      </c>
      <c r="J18" s="8" t="s">
        <v>62</v>
      </c>
      <c r="K18" s="186" t="s">
        <v>117</v>
      </c>
      <c r="L18" s="8" t="s">
        <v>62</v>
      </c>
      <c r="M18" s="63" t="s">
        <v>53</v>
      </c>
    </row>
    <row r="19" spans="1:16" ht="18" x14ac:dyDescent="0.25">
      <c r="A19" s="187" t="s">
        <v>118</v>
      </c>
      <c r="B19" s="188"/>
      <c r="C19" s="189"/>
      <c r="D19" s="189"/>
      <c r="E19" s="189"/>
      <c r="F19" s="190"/>
      <c r="G19" s="193">
        <v>0.15</v>
      </c>
      <c r="H19" s="194"/>
      <c r="I19" s="193">
        <v>0.52</v>
      </c>
      <c r="J19" s="194"/>
      <c r="K19" s="193">
        <v>0.33</v>
      </c>
      <c r="L19" s="191"/>
      <c r="M19" s="63"/>
    </row>
    <row r="21" spans="1:16" x14ac:dyDescent="0.2">
      <c r="C21" t="s">
        <v>97</v>
      </c>
    </row>
    <row r="22" spans="1:16" x14ac:dyDescent="0.2">
      <c r="C22" t="s">
        <v>96</v>
      </c>
      <c r="G22" s="109" t="s">
        <v>73</v>
      </c>
      <c r="H22" s="109"/>
      <c r="I22" s="109"/>
      <c r="J22" s="109"/>
      <c r="K22" s="109"/>
      <c r="L22" s="109"/>
      <c r="M22" s="109"/>
      <c r="N22" s="109"/>
      <c r="O22" s="109"/>
      <c r="P22" s="109"/>
    </row>
    <row r="23" spans="1:16" x14ac:dyDescent="0.2">
      <c r="C23" t="s">
        <v>88</v>
      </c>
    </row>
    <row r="24" spans="1:16" x14ac:dyDescent="0.2">
      <c r="C24" t="s">
        <v>89</v>
      </c>
    </row>
    <row r="26" spans="1:16" s="295" customFormat="1" x14ac:dyDescent="0.2">
      <c r="A26" s="203"/>
      <c r="B26" s="203"/>
      <c r="C26" s="441" t="s">
        <v>184</v>
      </c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  <c r="O26" s="203"/>
      <c r="P26" s="203"/>
    </row>
    <row r="27" spans="1:16" s="295" customFormat="1" ht="15" x14ac:dyDescent="0.2">
      <c r="A27" s="203"/>
      <c r="B27" s="203"/>
      <c r="C27" s="318" t="s">
        <v>151</v>
      </c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</row>
    <row r="28" spans="1:16" x14ac:dyDescent="0.2">
      <c r="A28" s="203"/>
      <c r="B28" s="203"/>
      <c r="C28" s="442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</row>
    <row r="29" spans="1:16" x14ac:dyDescent="0.2">
      <c r="A29" s="203"/>
      <c r="B29" s="203"/>
      <c r="C29" s="442" t="s">
        <v>126</v>
      </c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</row>
    <row r="31" spans="1:16" x14ac:dyDescent="0.2">
      <c r="C31" s="171" t="s">
        <v>113</v>
      </c>
    </row>
    <row r="33" spans="3:16" x14ac:dyDescent="0.2">
      <c r="C33" t="s">
        <v>74</v>
      </c>
    </row>
    <row r="34" spans="3:16" ht="13.5" thickBot="1" x14ac:dyDescent="0.25"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</row>
    <row r="35" spans="3:16" x14ac:dyDescent="0.2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3:16" ht="15.75" x14ac:dyDescent="0.25">
      <c r="C36" s="171" t="s">
        <v>99</v>
      </c>
    </row>
    <row r="38" spans="3:16" x14ac:dyDescent="0.2">
      <c r="C38" t="s">
        <v>77</v>
      </c>
    </row>
    <row r="39" spans="3:16" ht="13.5" thickBot="1" x14ac:dyDescent="0.25"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</row>
    <row r="41" spans="3:16" x14ac:dyDescent="0.2">
      <c r="C41" t="s">
        <v>98</v>
      </c>
    </row>
    <row r="42" spans="3:16" x14ac:dyDescent="0.2">
      <c r="C42" t="s">
        <v>95</v>
      </c>
      <c r="H42" s="109"/>
      <c r="I42" s="109"/>
      <c r="J42" s="109"/>
      <c r="K42" s="109"/>
      <c r="L42" s="109"/>
    </row>
    <row r="44" spans="3:16" x14ac:dyDescent="0.2">
      <c r="C44" s="391" t="s">
        <v>191</v>
      </c>
    </row>
    <row r="46" spans="3:16" x14ac:dyDescent="0.2">
      <c r="C46" t="s">
        <v>72</v>
      </c>
    </row>
    <row r="47" spans="3:16" ht="13.5" thickBot="1" x14ac:dyDescent="0.25"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</row>
    <row r="48" spans="3:16" x14ac:dyDescent="0.2"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</row>
    <row r="49" spans="2:16" x14ac:dyDescent="0.2">
      <c r="C49" s="293" t="s">
        <v>145</v>
      </c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</row>
    <row r="50" spans="2:16" s="288" customFormat="1" x14ac:dyDescent="0.2">
      <c r="C50" s="292"/>
      <c r="D50" s="289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</row>
    <row r="51" spans="2:16" ht="15.75" x14ac:dyDescent="0.25">
      <c r="C51" s="443" t="s">
        <v>146</v>
      </c>
      <c r="D51" s="444"/>
      <c r="E51" s="444"/>
      <c r="F51" s="444"/>
      <c r="G51" s="444"/>
      <c r="H51" s="444"/>
      <c r="I51" s="444"/>
      <c r="J51" s="444"/>
      <c r="K51" s="444"/>
      <c r="L51" s="444"/>
      <c r="M51" s="444"/>
      <c r="N51" s="444"/>
      <c r="O51" s="444"/>
      <c r="P51" s="444"/>
    </row>
    <row r="52" spans="2:16" s="295" customFormat="1" ht="15.75" x14ac:dyDescent="0.25">
      <c r="C52" s="443"/>
      <c r="D52" s="444"/>
      <c r="E52" s="444"/>
      <c r="F52" s="444"/>
      <c r="G52" s="444"/>
      <c r="H52" s="444"/>
      <c r="I52" s="444"/>
      <c r="J52" s="444"/>
      <c r="K52" s="444"/>
      <c r="L52" s="444"/>
      <c r="M52" s="444"/>
      <c r="N52" s="444"/>
      <c r="O52" s="444"/>
      <c r="P52" s="444"/>
    </row>
    <row r="53" spans="2:16" s="295" customFormat="1" ht="15" x14ac:dyDescent="0.2">
      <c r="C53" s="318" t="str">
        <f>+C26</f>
        <v xml:space="preserve"> If the number of staff exceeds 25   then rows must be added to the Budget, Staff Allocation</v>
      </c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</row>
    <row r="54" spans="2:16" s="295" customFormat="1" ht="15" x14ac:dyDescent="0.2">
      <c r="C54" s="318" t="str">
        <f>+C27</f>
        <v>and Analyis tabs and then linked to the data for the additional individuals entered on the detailed Budget tab.</v>
      </c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</row>
    <row r="55" spans="2:16" ht="13.5" thickBot="1" x14ac:dyDescent="0.25">
      <c r="B55" s="282"/>
      <c r="C55" s="284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</row>
    <row r="56" spans="2:16" s="282" customFormat="1" x14ac:dyDescent="0.2"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</row>
    <row r="57" spans="2:16" x14ac:dyDescent="0.2">
      <c r="B57" s="203"/>
      <c r="C57" s="317" t="s">
        <v>167</v>
      </c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</row>
    <row r="58" spans="2:16" s="290" customFormat="1" ht="15" x14ac:dyDescent="0.2">
      <c r="B58" s="203"/>
      <c r="C58" s="318" t="s">
        <v>152</v>
      </c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</row>
    <row r="59" spans="2:16" s="295" customFormat="1" ht="15" x14ac:dyDescent="0.2">
      <c r="B59" s="203"/>
      <c r="C59" s="318" t="s">
        <v>153</v>
      </c>
      <c r="D59" s="239"/>
      <c r="E59" s="239"/>
      <c r="F59" s="239"/>
      <c r="G59" s="423"/>
      <c r="H59" s="239"/>
      <c r="I59" s="239"/>
      <c r="J59" s="239"/>
      <c r="K59" s="239"/>
      <c r="L59" s="239"/>
      <c r="M59" s="239"/>
      <c r="N59" s="239"/>
      <c r="O59" s="239"/>
      <c r="P59" s="239"/>
    </row>
    <row r="60" spans="2:16" s="290" customFormat="1" ht="15" x14ac:dyDescent="0.2">
      <c r="B60" s="203"/>
      <c r="C60" s="314" t="s">
        <v>156</v>
      </c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</row>
    <row r="61" spans="2:16" s="290" customFormat="1" x14ac:dyDescent="0.2">
      <c r="B61" s="203"/>
      <c r="C61" s="291" t="s">
        <v>155</v>
      </c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</row>
    <row r="62" spans="2:16" ht="13.5" thickBot="1" x14ac:dyDescent="0.25">
      <c r="B62" s="203"/>
      <c r="C62" s="240"/>
      <c r="D62" s="240"/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</row>
    <row r="63" spans="2:16" ht="13.5" thickBot="1" x14ac:dyDescent="0.25"/>
    <row r="64" spans="2:16" ht="13.5" thickBot="1" x14ac:dyDescent="0.25">
      <c r="B64" t="s">
        <v>81</v>
      </c>
      <c r="C64" s="130"/>
      <c r="D64" s="131"/>
      <c r="E64" t="s">
        <v>82</v>
      </c>
    </row>
    <row r="65" spans="3:6" ht="13.5" thickBot="1" x14ac:dyDescent="0.25">
      <c r="C65" s="122"/>
      <c r="D65" s="123"/>
      <c r="E65" t="s">
        <v>86</v>
      </c>
    </row>
    <row r="66" spans="3:6" ht="13.5" thickBot="1" x14ac:dyDescent="0.25">
      <c r="C66" s="124"/>
      <c r="D66" s="125"/>
      <c r="E66" t="s">
        <v>83</v>
      </c>
    </row>
    <row r="67" spans="3:6" ht="13.5" thickBot="1" x14ac:dyDescent="0.25">
      <c r="C67" s="126"/>
      <c r="D67" s="127"/>
      <c r="E67" t="s">
        <v>84</v>
      </c>
    </row>
    <row r="68" spans="3:6" ht="13.5" thickBot="1" x14ac:dyDescent="0.25">
      <c r="C68" s="128"/>
      <c r="D68" s="129"/>
      <c r="E68" t="s">
        <v>85</v>
      </c>
    </row>
    <row r="69" spans="3:6" ht="13.5" thickBot="1" x14ac:dyDescent="0.25">
      <c r="C69" s="145"/>
      <c r="D69" s="146"/>
      <c r="E69" t="s">
        <v>91</v>
      </c>
    </row>
    <row r="70" spans="3:6" ht="13.5" thickBot="1" x14ac:dyDescent="0.25">
      <c r="C70" s="237"/>
      <c r="D70" s="238"/>
      <c r="E70" s="236" t="s">
        <v>131</v>
      </c>
    </row>
    <row r="71" spans="3:6" ht="13.5" thickBot="1" x14ac:dyDescent="0.25">
      <c r="C71" s="321"/>
      <c r="D71" s="322"/>
      <c r="E71" s="320" t="s">
        <v>147</v>
      </c>
      <c r="F71" s="319"/>
    </row>
  </sheetData>
  <protectedRanges>
    <protectedRange sqref="C65:D65" name="Range1"/>
    <protectedRange sqref="G19 I19 K19" name="Budget sheet Prog Serv_6"/>
  </protectedRanges>
  <phoneticPr fontId="12" type="noConversion"/>
  <pageMargins left="0.75" right="0.75" top="1" bottom="1" header="0.5" footer="0.5"/>
  <pageSetup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T144"/>
  <sheetViews>
    <sheetView tabSelected="1" topLeftCell="A10" workbookViewId="0">
      <selection activeCell="R10" sqref="R10"/>
    </sheetView>
  </sheetViews>
  <sheetFormatPr defaultRowHeight="12.75" x14ac:dyDescent="0.2"/>
  <cols>
    <col min="1" max="1" width="7.140625" customWidth="1"/>
    <col min="2" max="2" width="39" customWidth="1"/>
    <col min="3" max="3" width="10.140625" style="47" customWidth="1"/>
    <col min="4" max="4" width="9" style="47" customWidth="1"/>
    <col min="5" max="5" width="9.28515625" style="47" customWidth="1"/>
    <col min="6" max="6" width="8.42578125" style="47" customWidth="1"/>
    <col min="7" max="7" width="16.5703125" customWidth="1"/>
    <col min="8" max="8" width="14.42578125" hidden="1" customWidth="1"/>
    <col min="9" max="9" width="16.28515625" hidden="1" customWidth="1"/>
    <col min="10" max="10" width="15.28515625" hidden="1" customWidth="1"/>
    <col min="11" max="11" width="12.85546875" hidden="1" customWidth="1"/>
    <col min="12" max="12" width="13.28515625" hidden="1" customWidth="1"/>
    <col min="13" max="13" width="14.42578125" hidden="1" customWidth="1"/>
    <col min="14" max="14" width="13.140625" hidden="1" customWidth="1"/>
    <col min="15" max="15" width="12.7109375" customWidth="1"/>
    <col min="17" max="17" width="11.28515625" bestFit="1" customWidth="1"/>
  </cols>
  <sheetData>
    <row r="1" spans="1:17" x14ac:dyDescent="0.2">
      <c r="A1" s="102" t="s">
        <v>64</v>
      </c>
      <c r="O1" s="94">
        <f ca="1">TODAY()</f>
        <v>45723</v>
      </c>
    </row>
    <row r="2" spans="1:17" x14ac:dyDescent="0.2">
      <c r="A2" s="102" t="s">
        <v>210</v>
      </c>
      <c r="C2" s="119" t="s">
        <v>78</v>
      </c>
    </row>
    <row r="3" spans="1:17" x14ac:dyDescent="0.2">
      <c r="A3" s="286" t="s">
        <v>201</v>
      </c>
      <c r="C3" s="120" t="s">
        <v>79</v>
      </c>
    </row>
    <row r="4" spans="1:17" x14ac:dyDescent="0.2">
      <c r="A4" s="286" t="s">
        <v>201</v>
      </c>
      <c r="C4" s="121" t="s">
        <v>80</v>
      </c>
    </row>
    <row r="5" spans="1:17" x14ac:dyDescent="0.2">
      <c r="A5" s="286" t="s">
        <v>201</v>
      </c>
      <c r="C5" s="144" t="s">
        <v>90</v>
      </c>
    </row>
    <row r="6" spans="1:17" x14ac:dyDescent="0.2">
      <c r="A6" s="286" t="s">
        <v>211</v>
      </c>
      <c r="B6" s="291"/>
    </row>
    <row r="8" spans="1:17" x14ac:dyDescent="0.2">
      <c r="A8" s="33"/>
      <c r="B8" s="23"/>
      <c r="C8" s="51"/>
      <c r="D8" s="51"/>
      <c r="E8" s="51"/>
      <c r="F8" s="51"/>
      <c r="G8" s="57"/>
      <c r="H8" s="57"/>
      <c r="I8" s="57"/>
      <c r="J8" s="57"/>
      <c r="K8" s="57"/>
      <c r="L8" s="57"/>
      <c r="M8" s="57"/>
      <c r="N8" s="57"/>
      <c r="O8" s="58"/>
    </row>
    <row r="9" spans="1:17" ht="13.5" thickBot="1" x14ac:dyDescent="0.25">
      <c r="A9" s="33"/>
      <c r="B9" s="23"/>
      <c r="C9" s="51"/>
      <c r="D9" s="51"/>
      <c r="E9" s="51"/>
      <c r="F9" s="51"/>
      <c r="G9" s="57"/>
      <c r="H9" s="57"/>
      <c r="I9" s="57"/>
      <c r="J9" s="57"/>
      <c r="K9" s="57"/>
      <c r="L9" s="57"/>
      <c r="M9" s="57"/>
      <c r="N9" s="57"/>
      <c r="O9" s="58"/>
    </row>
    <row r="10" spans="1:17" x14ac:dyDescent="0.2">
      <c r="A10" s="500"/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2"/>
    </row>
    <row r="11" spans="1:17" ht="15.75" x14ac:dyDescent="0.25">
      <c r="A11" s="503" t="s">
        <v>180</v>
      </c>
      <c r="B11" s="504"/>
      <c r="C11" s="504"/>
      <c r="D11" s="504"/>
      <c r="E11" s="504"/>
      <c r="F11" s="504"/>
      <c r="G11" s="504"/>
      <c r="H11" s="504"/>
      <c r="I11" s="504"/>
      <c r="J11" s="504"/>
      <c r="K11" s="504"/>
      <c r="L11" s="504"/>
      <c r="M11" s="504"/>
      <c r="N11" s="504"/>
      <c r="O11" s="505"/>
    </row>
    <row r="12" spans="1:17" ht="22.5" x14ac:dyDescent="0.2">
      <c r="A12" s="498" t="s">
        <v>179</v>
      </c>
      <c r="B12" s="499"/>
      <c r="C12" s="212" t="s">
        <v>8</v>
      </c>
      <c r="D12" s="212" t="s">
        <v>10</v>
      </c>
      <c r="E12" s="212" t="s">
        <v>12</v>
      </c>
      <c r="F12" s="213"/>
      <c r="G12" s="221" t="s">
        <v>75</v>
      </c>
      <c r="H12" s="427" t="str">
        <f>+$G$13</f>
        <v xml:space="preserve"> DISLOCATED WORKER</v>
      </c>
      <c r="I12" s="424" t="s">
        <v>75</v>
      </c>
      <c r="J12" s="427" t="str">
        <f>+$I$13</f>
        <v xml:space="preserve">  ENTER FUND SOURCE HERE</v>
      </c>
      <c r="K12" s="431" t="s">
        <v>75</v>
      </c>
      <c r="L12" s="427" t="str">
        <f>+$K$13</f>
        <v xml:space="preserve">  ENTER FUND SOURCE HERE</v>
      </c>
      <c r="M12" s="425" t="s">
        <v>75</v>
      </c>
      <c r="N12" s="195" t="str">
        <f>+$M$13</f>
        <v xml:space="preserve">  ENTER FUND SOURCE HERE</v>
      </c>
      <c r="O12" s="61"/>
    </row>
    <row r="13" spans="1:17" ht="22.5" x14ac:dyDescent="0.2">
      <c r="A13" s="62"/>
      <c r="B13" s="11" t="s">
        <v>119</v>
      </c>
      <c r="C13" s="210" t="s">
        <v>9</v>
      </c>
      <c r="D13" s="210" t="s">
        <v>11</v>
      </c>
      <c r="E13" s="210" t="s">
        <v>13</v>
      </c>
      <c r="F13" s="211"/>
      <c r="G13" s="184" t="str">
        <f>RIGHT('BUDGET SUMMARY'!$A$2,LEN($A$2)-15)</f>
        <v xml:space="preserve"> DISLOCATED WORKER</v>
      </c>
      <c r="H13" s="8" t="s">
        <v>62</v>
      </c>
      <c r="I13" s="430" t="str">
        <f>RIGHT('BUDGET SUMMARY'!$A$3,LEN($A$3)-15)</f>
        <v xml:space="preserve">  ENTER FUND SOURCE HERE</v>
      </c>
      <c r="J13" s="8" t="s">
        <v>62</v>
      </c>
      <c r="K13" s="432" t="str">
        <f>RIGHT('BUDGET SUMMARY'!$A$4,LEN($A$4)-15)</f>
        <v xml:space="preserve">  ENTER FUND SOURCE HERE</v>
      </c>
      <c r="L13" s="8" t="s">
        <v>62</v>
      </c>
      <c r="M13" s="433" t="str">
        <f>RIGHT('BUDGET SUMMARY'!$A$5,LEN($A$5)-15)</f>
        <v xml:space="preserve">  ENTER FUND SOURCE HERE</v>
      </c>
      <c r="N13" s="8" t="s">
        <v>62</v>
      </c>
      <c r="O13" s="63" t="s">
        <v>53</v>
      </c>
    </row>
    <row r="14" spans="1:17" x14ac:dyDescent="0.2">
      <c r="A14" s="108" t="s">
        <v>76</v>
      </c>
      <c r="B14" s="95"/>
      <c r="C14" s="210"/>
      <c r="D14" s="210"/>
      <c r="E14" s="210"/>
      <c r="F14" s="211"/>
      <c r="G14" s="338"/>
      <c r="H14" s="337"/>
      <c r="I14" s="338"/>
      <c r="J14" s="337"/>
      <c r="K14" s="338"/>
      <c r="L14" s="96"/>
      <c r="M14" s="338"/>
      <c r="N14" s="222"/>
      <c r="O14" s="63"/>
    </row>
    <row r="15" spans="1:17" x14ac:dyDescent="0.2">
      <c r="A15" s="64"/>
      <c r="B15" s="410" t="s">
        <v>195</v>
      </c>
      <c r="C15" s="218"/>
      <c r="D15" s="219"/>
      <c r="E15" s="219"/>
      <c r="F15" s="207"/>
      <c r="G15" s="403"/>
      <c r="H15" s="403"/>
      <c r="I15" s="403"/>
      <c r="J15" s="406"/>
      <c r="K15" s="403"/>
      <c r="L15" s="406"/>
      <c r="M15" s="403"/>
      <c r="N15" s="406"/>
      <c r="O15" s="408"/>
      <c r="Q15" s="14"/>
    </row>
    <row r="16" spans="1:17" x14ac:dyDescent="0.2">
      <c r="A16" s="64">
        <v>1</v>
      </c>
      <c r="B16" s="409"/>
      <c r="C16" s="218"/>
      <c r="D16" s="219"/>
      <c r="E16" s="219"/>
      <c r="F16" s="207"/>
      <c r="G16" s="208">
        <f t="shared" ref="G16:G40" si="0">ROUND($C16*$D16*$E16*$G$14,0)</f>
        <v>0</v>
      </c>
      <c r="H16" s="208"/>
      <c r="I16" s="208">
        <f t="shared" ref="I16:I40" si="1">ROUND($C16*$D16*$E16*$I$14,0)</f>
        <v>0</v>
      </c>
      <c r="J16" s="223"/>
      <c r="K16" s="208">
        <f t="shared" ref="K16:K40" si="2">ROUND($C16*$D16*$E16*$K$14,0)</f>
        <v>0</v>
      </c>
      <c r="L16" s="223"/>
      <c r="M16" s="208">
        <f t="shared" ref="M16:M40" si="3">ROUND($C16*$D16*$E16*M$14,0)</f>
        <v>0</v>
      </c>
      <c r="N16" s="223"/>
      <c r="O16" s="206">
        <f t="shared" ref="O16:O40" si="4">SUM(G16:N16)</f>
        <v>0</v>
      </c>
      <c r="Q16" s="14"/>
    </row>
    <row r="17" spans="1:17" x14ac:dyDescent="0.2">
      <c r="A17" s="64">
        <v>2</v>
      </c>
      <c r="B17" s="409"/>
      <c r="C17" s="218"/>
      <c r="D17" s="219"/>
      <c r="E17" s="219"/>
      <c r="F17" s="207"/>
      <c r="G17" s="208">
        <f t="shared" si="0"/>
        <v>0</v>
      </c>
      <c r="H17" s="208"/>
      <c r="I17" s="208">
        <f t="shared" si="1"/>
        <v>0</v>
      </c>
      <c r="J17" s="223"/>
      <c r="K17" s="208">
        <f t="shared" si="2"/>
        <v>0</v>
      </c>
      <c r="L17" s="223"/>
      <c r="M17" s="208">
        <f t="shared" si="3"/>
        <v>0</v>
      </c>
      <c r="N17" s="223"/>
      <c r="O17" s="206">
        <f t="shared" si="4"/>
        <v>0</v>
      </c>
      <c r="Q17" s="14"/>
    </row>
    <row r="18" spans="1:17" x14ac:dyDescent="0.2">
      <c r="A18" s="64">
        <v>3</v>
      </c>
      <c r="B18" s="409"/>
      <c r="C18" s="218"/>
      <c r="D18" s="219"/>
      <c r="E18" s="219"/>
      <c r="F18" s="207"/>
      <c r="G18" s="208">
        <f t="shared" si="0"/>
        <v>0</v>
      </c>
      <c r="H18" s="208"/>
      <c r="I18" s="208">
        <f t="shared" si="1"/>
        <v>0</v>
      </c>
      <c r="J18" s="223"/>
      <c r="K18" s="208">
        <f t="shared" si="2"/>
        <v>0</v>
      </c>
      <c r="L18" s="223"/>
      <c r="M18" s="208">
        <f t="shared" si="3"/>
        <v>0</v>
      </c>
      <c r="N18" s="223"/>
      <c r="O18" s="206">
        <f t="shared" si="4"/>
        <v>0</v>
      </c>
      <c r="Q18" s="14"/>
    </row>
    <row r="19" spans="1:17" x14ac:dyDescent="0.2">
      <c r="A19" s="64">
        <v>4</v>
      </c>
      <c r="B19" s="409"/>
      <c r="C19" s="218"/>
      <c r="D19" s="219"/>
      <c r="E19" s="219"/>
      <c r="F19" s="207"/>
      <c r="G19" s="208">
        <f t="shared" si="0"/>
        <v>0</v>
      </c>
      <c r="H19" s="208"/>
      <c r="I19" s="208">
        <f t="shared" si="1"/>
        <v>0</v>
      </c>
      <c r="J19" s="223"/>
      <c r="K19" s="208">
        <f t="shared" si="2"/>
        <v>0</v>
      </c>
      <c r="L19" s="223"/>
      <c r="M19" s="208">
        <f t="shared" si="3"/>
        <v>0</v>
      </c>
      <c r="N19" s="223"/>
      <c r="O19" s="206">
        <f t="shared" si="4"/>
        <v>0</v>
      </c>
      <c r="Q19" s="14"/>
    </row>
    <row r="20" spans="1:17" x14ac:dyDescent="0.2">
      <c r="A20" s="64">
        <v>5</v>
      </c>
      <c r="B20" s="409"/>
      <c r="C20" s="218"/>
      <c r="D20" s="219"/>
      <c r="E20" s="219"/>
      <c r="F20" s="207"/>
      <c r="G20" s="208">
        <f t="shared" si="0"/>
        <v>0</v>
      </c>
      <c r="H20" s="208"/>
      <c r="I20" s="208">
        <f t="shared" si="1"/>
        <v>0</v>
      </c>
      <c r="J20" s="223"/>
      <c r="K20" s="208">
        <f t="shared" si="2"/>
        <v>0</v>
      </c>
      <c r="L20" s="223"/>
      <c r="M20" s="208">
        <f t="shared" si="3"/>
        <v>0</v>
      </c>
      <c r="N20" s="223"/>
      <c r="O20" s="206">
        <f t="shared" si="4"/>
        <v>0</v>
      </c>
      <c r="Q20" s="14"/>
    </row>
    <row r="21" spans="1:17" x14ac:dyDescent="0.2">
      <c r="A21" s="64">
        <v>6</v>
      </c>
      <c r="B21" s="409"/>
      <c r="C21" s="218"/>
      <c r="D21" s="219"/>
      <c r="E21" s="219"/>
      <c r="F21" s="207"/>
      <c r="G21" s="208">
        <f t="shared" si="0"/>
        <v>0</v>
      </c>
      <c r="H21" s="208"/>
      <c r="I21" s="208">
        <f t="shared" si="1"/>
        <v>0</v>
      </c>
      <c r="J21" s="223"/>
      <c r="K21" s="208">
        <f t="shared" si="2"/>
        <v>0</v>
      </c>
      <c r="L21" s="223"/>
      <c r="M21" s="208">
        <f t="shared" si="3"/>
        <v>0</v>
      </c>
      <c r="N21" s="223"/>
      <c r="O21" s="206">
        <f t="shared" si="4"/>
        <v>0</v>
      </c>
      <c r="Q21" s="14"/>
    </row>
    <row r="22" spans="1:17" x14ac:dyDescent="0.2">
      <c r="A22" s="64">
        <v>7</v>
      </c>
      <c r="B22" s="409"/>
      <c r="C22" s="218"/>
      <c r="D22" s="219"/>
      <c r="E22" s="219"/>
      <c r="F22" s="207"/>
      <c r="G22" s="208">
        <f t="shared" si="0"/>
        <v>0</v>
      </c>
      <c r="H22" s="208"/>
      <c r="I22" s="208">
        <f t="shared" si="1"/>
        <v>0</v>
      </c>
      <c r="J22" s="223"/>
      <c r="K22" s="208">
        <f t="shared" si="2"/>
        <v>0</v>
      </c>
      <c r="L22" s="223"/>
      <c r="M22" s="208">
        <f t="shared" si="3"/>
        <v>0</v>
      </c>
      <c r="N22" s="223"/>
      <c r="O22" s="206">
        <f t="shared" si="4"/>
        <v>0</v>
      </c>
      <c r="Q22" s="14"/>
    </row>
    <row r="23" spans="1:17" x14ac:dyDescent="0.2">
      <c r="A23" s="64">
        <v>8</v>
      </c>
      <c r="B23" s="409"/>
      <c r="C23" s="218"/>
      <c r="D23" s="219"/>
      <c r="E23" s="219"/>
      <c r="F23" s="207"/>
      <c r="G23" s="208">
        <f t="shared" si="0"/>
        <v>0</v>
      </c>
      <c r="H23" s="208"/>
      <c r="I23" s="208">
        <f t="shared" si="1"/>
        <v>0</v>
      </c>
      <c r="J23" s="223"/>
      <c r="K23" s="208">
        <f t="shared" si="2"/>
        <v>0</v>
      </c>
      <c r="L23" s="223"/>
      <c r="M23" s="208">
        <f t="shared" si="3"/>
        <v>0</v>
      </c>
      <c r="N23" s="223"/>
      <c r="O23" s="206">
        <f t="shared" si="4"/>
        <v>0</v>
      </c>
      <c r="Q23" s="14"/>
    </row>
    <row r="24" spans="1:17" x14ac:dyDescent="0.2">
      <c r="A24" s="64">
        <v>9</v>
      </c>
      <c r="B24" s="409"/>
      <c r="C24" s="218"/>
      <c r="D24" s="219"/>
      <c r="E24" s="219"/>
      <c r="F24" s="207"/>
      <c r="G24" s="208">
        <f t="shared" si="0"/>
        <v>0</v>
      </c>
      <c r="H24" s="208"/>
      <c r="I24" s="208">
        <f t="shared" si="1"/>
        <v>0</v>
      </c>
      <c r="J24" s="223"/>
      <c r="K24" s="208">
        <f t="shared" si="2"/>
        <v>0</v>
      </c>
      <c r="L24" s="223"/>
      <c r="M24" s="208">
        <f t="shared" si="3"/>
        <v>0</v>
      </c>
      <c r="N24" s="223"/>
      <c r="O24" s="206">
        <f t="shared" si="4"/>
        <v>0</v>
      </c>
      <c r="Q24" s="14"/>
    </row>
    <row r="25" spans="1:17" x14ac:dyDescent="0.2">
      <c r="A25" s="64">
        <v>10</v>
      </c>
      <c r="B25" s="409"/>
      <c r="C25" s="218"/>
      <c r="D25" s="219"/>
      <c r="E25" s="219"/>
      <c r="F25" s="207"/>
      <c r="G25" s="208">
        <f t="shared" si="0"/>
        <v>0</v>
      </c>
      <c r="H25" s="208"/>
      <c r="I25" s="208">
        <f t="shared" si="1"/>
        <v>0</v>
      </c>
      <c r="J25" s="223"/>
      <c r="K25" s="208">
        <f t="shared" si="2"/>
        <v>0</v>
      </c>
      <c r="L25" s="223"/>
      <c r="M25" s="208">
        <f t="shared" si="3"/>
        <v>0</v>
      </c>
      <c r="N25" s="223"/>
      <c r="O25" s="206">
        <f t="shared" si="4"/>
        <v>0</v>
      </c>
      <c r="Q25" s="14"/>
    </row>
    <row r="26" spans="1:17" hidden="1" x14ac:dyDescent="0.2">
      <c r="A26" s="64">
        <v>11</v>
      </c>
      <c r="B26" s="409"/>
      <c r="C26" s="218"/>
      <c r="D26" s="219"/>
      <c r="E26" s="219"/>
      <c r="F26" s="207"/>
      <c r="G26" s="208">
        <f t="shared" si="0"/>
        <v>0</v>
      </c>
      <c r="H26" s="208"/>
      <c r="I26" s="208">
        <f t="shared" si="1"/>
        <v>0</v>
      </c>
      <c r="J26" s="223"/>
      <c r="K26" s="208">
        <f t="shared" si="2"/>
        <v>0</v>
      </c>
      <c r="L26" s="223"/>
      <c r="M26" s="208">
        <f t="shared" si="3"/>
        <v>0</v>
      </c>
      <c r="N26" s="223"/>
      <c r="O26" s="206">
        <f t="shared" si="4"/>
        <v>0</v>
      </c>
      <c r="Q26" s="14"/>
    </row>
    <row r="27" spans="1:17" hidden="1" x14ac:dyDescent="0.2">
      <c r="A27" s="64">
        <v>12</v>
      </c>
      <c r="B27" s="409"/>
      <c r="C27" s="218"/>
      <c r="D27" s="219"/>
      <c r="E27" s="219"/>
      <c r="F27" s="207"/>
      <c r="G27" s="208">
        <f t="shared" si="0"/>
        <v>0</v>
      </c>
      <c r="H27" s="208"/>
      <c r="I27" s="208">
        <f t="shared" si="1"/>
        <v>0</v>
      </c>
      <c r="J27" s="223"/>
      <c r="K27" s="208">
        <f t="shared" si="2"/>
        <v>0</v>
      </c>
      <c r="L27" s="223"/>
      <c r="M27" s="208">
        <f t="shared" si="3"/>
        <v>0</v>
      </c>
      <c r="N27" s="223"/>
      <c r="O27" s="206">
        <f t="shared" si="4"/>
        <v>0</v>
      </c>
      <c r="Q27" s="14"/>
    </row>
    <row r="28" spans="1:17" hidden="1" x14ac:dyDescent="0.2">
      <c r="A28" s="64">
        <v>13</v>
      </c>
      <c r="B28" s="13"/>
      <c r="C28" s="218"/>
      <c r="D28" s="219"/>
      <c r="E28" s="219"/>
      <c r="F28" s="207"/>
      <c r="G28" s="208">
        <f t="shared" si="0"/>
        <v>0</v>
      </c>
      <c r="H28" s="208"/>
      <c r="I28" s="208">
        <f t="shared" si="1"/>
        <v>0</v>
      </c>
      <c r="J28" s="223"/>
      <c r="K28" s="208">
        <f t="shared" si="2"/>
        <v>0</v>
      </c>
      <c r="L28" s="223"/>
      <c r="M28" s="208">
        <f t="shared" si="3"/>
        <v>0</v>
      </c>
      <c r="N28" s="223"/>
      <c r="O28" s="206">
        <f t="shared" si="4"/>
        <v>0</v>
      </c>
      <c r="Q28" s="15"/>
    </row>
    <row r="29" spans="1:17" hidden="1" x14ac:dyDescent="0.2">
      <c r="A29" s="64">
        <v>14</v>
      </c>
      <c r="B29" s="13"/>
      <c r="C29" s="218"/>
      <c r="D29" s="219"/>
      <c r="E29" s="219"/>
      <c r="F29" s="207"/>
      <c r="G29" s="208">
        <f t="shared" si="0"/>
        <v>0</v>
      </c>
      <c r="H29" s="208"/>
      <c r="I29" s="208">
        <f t="shared" si="1"/>
        <v>0</v>
      </c>
      <c r="J29" s="223"/>
      <c r="K29" s="208">
        <f t="shared" si="2"/>
        <v>0</v>
      </c>
      <c r="L29" s="223"/>
      <c r="M29" s="208">
        <f t="shared" si="3"/>
        <v>0</v>
      </c>
      <c r="N29" s="223"/>
      <c r="O29" s="206">
        <f t="shared" si="4"/>
        <v>0</v>
      </c>
      <c r="Q29" s="16"/>
    </row>
    <row r="30" spans="1:17" s="366" customFormat="1" hidden="1" x14ac:dyDescent="0.2">
      <c r="A30" s="64">
        <v>15</v>
      </c>
      <c r="B30" s="13"/>
      <c r="C30" s="218"/>
      <c r="D30" s="219"/>
      <c r="E30" s="219"/>
      <c r="F30" s="207"/>
      <c r="G30" s="208">
        <f t="shared" si="0"/>
        <v>0</v>
      </c>
      <c r="H30" s="208"/>
      <c r="I30" s="208">
        <f t="shared" si="1"/>
        <v>0</v>
      </c>
      <c r="J30" s="223"/>
      <c r="K30" s="208">
        <f t="shared" si="2"/>
        <v>0</v>
      </c>
      <c r="L30" s="223"/>
      <c r="M30" s="208">
        <f t="shared" si="3"/>
        <v>0</v>
      </c>
      <c r="N30" s="223"/>
      <c r="O30" s="206">
        <f t="shared" ref="O30:O31" si="5">SUM(G30:N30)</f>
        <v>0</v>
      </c>
      <c r="Q30" s="16"/>
    </row>
    <row r="31" spans="1:17" hidden="1" x14ac:dyDescent="0.2">
      <c r="A31" s="64">
        <v>16</v>
      </c>
      <c r="B31" s="13"/>
      <c r="C31" s="218"/>
      <c r="D31" s="219"/>
      <c r="E31" s="219"/>
      <c r="F31" s="207"/>
      <c r="G31" s="208">
        <f t="shared" si="0"/>
        <v>0</v>
      </c>
      <c r="H31" s="208"/>
      <c r="I31" s="208">
        <f t="shared" si="1"/>
        <v>0</v>
      </c>
      <c r="J31" s="223"/>
      <c r="K31" s="208">
        <f t="shared" si="2"/>
        <v>0</v>
      </c>
      <c r="L31" s="223"/>
      <c r="M31" s="208">
        <f t="shared" si="3"/>
        <v>0</v>
      </c>
      <c r="N31" s="223"/>
      <c r="O31" s="206">
        <f t="shared" si="5"/>
        <v>0</v>
      </c>
      <c r="Q31" s="16"/>
    </row>
    <row r="32" spans="1:17" s="295" customFormat="1" hidden="1" x14ac:dyDescent="0.2">
      <c r="A32" s="64">
        <v>17</v>
      </c>
      <c r="B32" s="13"/>
      <c r="C32" s="218"/>
      <c r="D32" s="219"/>
      <c r="E32" s="219"/>
      <c r="F32" s="207"/>
      <c r="G32" s="208">
        <f t="shared" si="0"/>
        <v>0</v>
      </c>
      <c r="H32" s="208"/>
      <c r="I32" s="208">
        <f t="shared" si="1"/>
        <v>0</v>
      </c>
      <c r="J32" s="223"/>
      <c r="K32" s="208">
        <f t="shared" si="2"/>
        <v>0</v>
      </c>
      <c r="L32" s="223"/>
      <c r="M32" s="208">
        <f t="shared" si="3"/>
        <v>0</v>
      </c>
      <c r="N32" s="223"/>
      <c r="O32" s="206">
        <f t="shared" ref="O32:O39" si="6">SUM(G32:N32)</f>
        <v>0</v>
      </c>
      <c r="Q32" s="16"/>
    </row>
    <row r="33" spans="1:17" s="295" customFormat="1" hidden="1" x14ac:dyDescent="0.2">
      <c r="A33" s="64">
        <v>18</v>
      </c>
      <c r="B33" s="13"/>
      <c r="C33" s="218"/>
      <c r="D33" s="219"/>
      <c r="E33" s="219"/>
      <c r="F33" s="207"/>
      <c r="G33" s="208">
        <f t="shared" si="0"/>
        <v>0</v>
      </c>
      <c r="H33" s="208"/>
      <c r="I33" s="208">
        <f t="shared" si="1"/>
        <v>0</v>
      </c>
      <c r="J33" s="223"/>
      <c r="K33" s="208">
        <f t="shared" si="2"/>
        <v>0</v>
      </c>
      <c r="L33" s="223"/>
      <c r="M33" s="208">
        <f t="shared" si="3"/>
        <v>0</v>
      </c>
      <c r="N33" s="223"/>
      <c r="O33" s="206">
        <f t="shared" si="6"/>
        <v>0</v>
      </c>
      <c r="Q33" s="16"/>
    </row>
    <row r="34" spans="1:17" s="295" customFormat="1" hidden="1" x14ac:dyDescent="0.2">
      <c r="A34" s="64">
        <v>19</v>
      </c>
      <c r="B34" s="13"/>
      <c r="C34" s="218"/>
      <c r="D34" s="219"/>
      <c r="E34" s="219"/>
      <c r="F34" s="207"/>
      <c r="G34" s="208">
        <f t="shared" si="0"/>
        <v>0</v>
      </c>
      <c r="H34" s="208"/>
      <c r="I34" s="208">
        <f t="shared" si="1"/>
        <v>0</v>
      </c>
      <c r="J34" s="223"/>
      <c r="K34" s="208">
        <f t="shared" si="2"/>
        <v>0</v>
      </c>
      <c r="L34" s="223"/>
      <c r="M34" s="208">
        <f t="shared" si="3"/>
        <v>0</v>
      </c>
      <c r="N34" s="223"/>
      <c r="O34" s="206">
        <f t="shared" si="6"/>
        <v>0</v>
      </c>
      <c r="Q34" s="16"/>
    </row>
    <row r="35" spans="1:17" s="295" customFormat="1" hidden="1" x14ac:dyDescent="0.2">
      <c r="A35" s="64">
        <v>20</v>
      </c>
      <c r="B35" s="13"/>
      <c r="C35" s="218"/>
      <c r="D35" s="219"/>
      <c r="E35" s="219"/>
      <c r="F35" s="207"/>
      <c r="G35" s="208">
        <f t="shared" si="0"/>
        <v>0</v>
      </c>
      <c r="H35" s="208"/>
      <c r="I35" s="208">
        <f t="shared" si="1"/>
        <v>0</v>
      </c>
      <c r="J35" s="223"/>
      <c r="K35" s="208">
        <f t="shared" si="2"/>
        <v>0</v>
      </c>
      <c r="L35" s="223"/>
      <c r="M35" s="208">
        <f t="shared" si="3"/>
        <v>0</v>
      </c>
      <c r="N35" s="223"/>
      <c r="O35" s="206">
        <f t="shared" si="6"/>
        <v>0</v>
      </c>
      <c r="Q35" s="16"/>
    </row>
    <row r="36" spans="1:17" s="295" customFormat="1" hidden="1" x14ac:dyDescent="0.2">
      <c r="A36" s="64">
        <v>21</v>
      </c>
      <c r="B36" s="13"/>
      <c r="C36" s="218"/>
      <c r="D36" s="219"/>
      <c r="E36" s="219"/>
      <c r="F36" s="207"/>
      <c r="G36" s="208">
        <f t="shared" si="0"/>
        <v>0</v>
      </c>
      <c r="H36" s="208"/>
      <c r="I36" s="208">
        <f t="shared" si="1"/>
        <v>0</v>
      </c>
      <c r="J36" s="223"/>
      <c r="K36" s="208">
        <f t="shared" si="2"/>
        <v>0</v>
      </c>
      <c r="L36" s="223"/>
      <c r="M36" s="208">
        <f t="shared" si="3"/>
        <v>0</v>
      </c>
      <c r="N36" s="223"/>
      <c r="O36" s="206">
        <f t="shared" si="6"/>
        <v>0</v>
      </c>
      <c r="Q36" s="16"/>
    </row>
    <row r="37" spans="1:17" s="295" customFormat="1" hidden="1" x14ac:dyDescent="0.2">
      <c r="A37" s="64">
        <v>22</v>
      </c>
      <c r="B37" s="13"/>
      <c r="C37" s="218"/>
      <c r="D37" s="219"/>
      <c r="E37" s="219"/>
      <c r="F37" s="207"/>
      <c r="G37" s="208">
        <f t="shared" si="0"/>
        <v>0</v>
      </c>
      <c r="H37" s="208"/>
      <c r="I37" s="208">
        <f t="shared" si="1"/>
        <v>0</v>
      </c>
      <c r="J37" s="223"/>
      <c r="K37" s="208">
        <f t="shared" si="2"/>
        <v>0</v>
      </c>
      <c r="L37" s="223"/>
      <c r="M37" s="208">
        <f t="shared" si="3"/>
        <v>0</v>
      </c>
      <c r="N37" s="223"/>
      <c r="O37" s="206">
        <f t="shared" si="6"/>
        <v>0</v>
      </c>
      <c r="Q37" s="16"/>
    </row>
    <row r="38" spans="1:17" s="366" customFormat="1" hidden="1" x14ac:dyDescent="0.2">
      <c r="A38" s="64">
        <v>23</v>
      </c>
      <c r="B38" s="13"/>
      <c r="C38" s="218"/>
      <c r="D38" s="219"/>
      <c r="E38" s="219"/>
      <c r="F38" s="207"/>
      <c r="G38" s="208">
        <f t="shared" si="0"/>
        <v>0</v>
      </c>
      <c r="H38" s="208"/>
      <c r="I38" s="208">
        <f t="shared" si="1"/>
        <v>0</v>
      </c>
      <c r="J38" s="223"/>
      <c r="K38" s="208">
        <f t="shared" si="2"/>
        <v>0</v>
      </c>
      <c r="L38" s="223"/>
      <c r="M38" s="208">
        <f t="shared" si="3"/>
        <v>0</v>
      </c>
      <c r="N38" s="223"/>
      <c r="O38" s="206">
        <f t="shared" ref="O38" si="7">SUM(G38:N38)</f>
        <v>0</v>
      </c>
      <c r="Q38" s="16"/>
    </row>
    <row r="39" spans="1:17" s="295" customFormat="1" hidden="1" x14ac:dyDescent="0.2">
      <c r="A39" s="64">
        <v>24</v>
      </c>
      <c r="B39" s="13"/>
      <c r="C39" s="218"/>
      <c r="D39" s="219"/>
      <c r="E39" s="219"/>
      <c r="F39" s="207"/>
      <c r="G39" s="208">
        <f t="shared" si="0"/>
        <v>0</v>
      </c>
      <c r="H39" s="208"/>
      <c r="I39" s="208">
        <f t="shared" si="1"/>
        <v>0</v>
      </c>
      <c r="J39" s="223"/>
      <c r="K39" s="208">
        <f t="shared" si="2"/>
        <v>0</v>
      </c>
      <c r="L39" s="223"/>
      <c r="M39" s="208">
        <f t="shared" si="3"/>
        <v>0</v>
      </c>
      <c r="N39" s="223"/>
      <c r="O39" s="206">
        <f t="shared" si="6"/>
        <v>0</v>
      </c>
      <c r="Q39" s="16"/>
    </row>
    <row r="40" spans="1:17" hidden="1" x14ac:dyDescent="0.2">
      <c r="A40" s="64">
        <v>25</v>
      </c>
      <c r="B40" s="13"/>
      <c r="C40" s="218"/>
      <c r="D40" s="219"/>
      <c r="E40" s="219"/>
      <c r="F40" s="207"/>
      <c r="G40" s="208">
        <f t="shared" si="0"/>
        <v>0</v>
      </c>
      <c r="H40" s="208"/>
      <c r="I40" s="208">
        <f t="shared" si="1"/>
        <v>0</v>
      </c>
      <c r="J40" s="223"/>
      <c r="K40" s="208">
        <f t="shared" si="2"/>
        <v>0</v>
      </c>
      <c r="L40" s="223"/>
      <c r="M40" s="208">
        <f t="shared" si="3"/>
        <v>0</v>
      </c>
      <c r="N40" s="223"/>
      <c r="O40" s="206">
        <f t="shared" si="4"/>
        <v>0</v>
      </c>
      <c r="Q40" s="16"/>
    </row>
    <row r="41" spans="1:17" x14ac:dyDescent="0.2">
      <c r="A41" s="88" t="s">
        <v>68</v>
      </c>
      <c r="B41" s="13"/>
      <c r="C41" s="207"/>
      <c r="D41" s="207"/>
      <c r="E41" s="207"/>
      <c r="F41" s="207"/>
      <c r="G41" s="208">
        <f t="shared" ref="G41:O41" si="8">SUM(G15:G40)</f>
        <v>0</v>
      </c>
      <c r="H41" s="208">
        <f t="shared" si="8"/>
        <v>0</v>
      </c>
      <c r="I41" s="208">
        <f t="shared" si="8"/>
        <v>0</v>
      </c>
      <c r="J41" s="208">
        <f t="shared" si="8"/>
        <v>0</v>
      </c>
      <c r="K41" s="208">
        <f t="shared" si="8"/>
        <v>0</v>
      </c>
      <c r="L41" s="208">
        <f t="shared" si="8"/>
        <v>0</v>
      </c>
      <c r="M41" s="208">
        <f t="shared" si="8"/>
        <v>0</v>
      </c>
      <c r="N41" s="208">
        <f t="shared" si="8"/>
        <v>0</v>
      </c>
      <c r="O41" s="217">
        <f t="shared" si="8"/>
        <v>0</v>
      </c>
    </row>
    <row r="42" spans="1:17" x14ac:dyDescent="0.2">
      <c r="A42" s="66"/>
      <c r="B42" s="12"/>
      <c r="C42" s="215"/>
      <c r="D42" s="215"/>
      <c r="E42" s="215"/>
      <c r="F42" s="215"/>
      <c r="G42" s="12"/>
      <c r="H42" s="12"/>
      <c r="I42" s="12"/>
      <c r="J42" s="12"/>
      <c r="K42" s="12"/>
      <c r="L42" s="12"/>
      <c r="M42" s="12"/>
      <c r="N42" s="12"/>
      <c r="O42" s="67"/>
    </row>
    <row r="43" spans="1:17" ht="15" x14ac:dyDescent="0.25">
      <c r="A43" s="60" t="s">
        <v>181</v>
      </c>
      <c r="B43" s="10"/>
      <c r="C43" s="214"/>
      <c r="D43" s="214"/>
      <c r="E43" s="212"/>
      <c r="F43" s="213"/>
      <c r="G43" s="221" t="s">
        <v>75</v>
      </c>
      <c r="H43" s="426" t="str">
        <f>+$G$13</f>
        <v xml:space="preserve"> DISLOCATED WORKER</v>
      </c>
      <c r="I43" s="429" t="s">
        <v>75</v>
      </c>
      <c r="J43" s="426" t="str">
        <f>+$I$13</f>
        <v xml:space="preserve">  ENTER FUND SOURCE HERE</v>
      </c>
      <c r="K43" s="431" t="s">
        <v>75</v>
      </c>
      <c r="L43" s="426" t="str">
        <f>+$K$13</f>
        <v xml:space="preserve">  ENTER FUND SOURCE HERE</v>
      </c>
      <c r="M43" s="425" t="s">
        <v>75</v>
      </c>
      <c r="N43" s="139" t="str">
        <f>+$M$13</f>
        <v xml:space="preserve">  ENTER FUND SOURCE HERE</v>
      </c>
      <c r="O43" s="61"/>
    </row>
    <row r="44" spans="1:17" ht="22.5" x14ac:dyDescent="0.2">
      <c r="A44" s="62"/>
      <c r="B44" s="11"/>
      <c r="C44" s="211" t="s">
        <v>16</v>
      </c>
      <c r="D44" s="211" t="s">
        <v>15</v>
      </c>
      <c r="E44" s="210"/>
      <c r="F44" s="211"/>
      <c r="G44" s="184" t="str">
        <f>RIGHT('BUDGET SUMMARY'!$A$2,LEN($A$2)-15)</f>
        <v xml:space="preserve"> DISLOCATED WORKER</v>
      </c>
      <c r="H44" s="8" t="s">
        <v>62</v>
      </c>
      <c r="I44" s="430" t="str">
        <f>RIGHT('BUDGET SUMMARY'!$A$3,LEN($A$3)-15)</f>
        <v xml:space="preserve">  ENTER FUND SOURCE HERE</v>
      </c>
      <c r="J44" s="8" t="s">
        <v>62</v>
      </c>
      <c r="K44" s="432" t="str">
        <f>RIGHT('BUDGET SUMMARY'!$A$4,LEN($A$4)-15)</f>
        <v xml:space="preserve">  ENTER FUND SOURCE HERE</v>
      </c>
      <c r="L44" s="8" t="s">
        <v>62</v>
      </c>
      <c r="M44" s="433" t="str">
        <f>RIGHT('BUDGET SUMMARY'!$A$5,LEN($A$5)-15)</f>
        <v xml:space="preserve">  ENTER FUND SOURCE HERE</v>
      </c>
      <c r="N44" s="8" t="s">
        <v>62</v>
      </c>
      <c r="O44" s="63" t="s">
        <v>53</v>
      </c>
    </row>
    <row r="45" spans="1:17" x14ac:dyDescent="0.2">
      <c r="A45" s="108" t="s">
        <v>76</v>
      </c>
      <c r="B45" s="95"/>
      <c r="C45" s="210"/>
      <c r="D45" s="210"/>
      <c r="E45" s="210"/>
      <c r="F45" s="211"/>
      <c r="G45" s="338"/>
      <c r="H45" s="337"/>
      <c r="I45" s="338"/>
      <c r="J45" s="337"/>
      <c r="K45" s="338"/>
      <c r="L45" s="96"/>
      <c r="M45" s="338"/>
      <c r="N45" s="222"/>
      <c r="O45" s="63"/>
    </row>
    <row r="46" spans="1:17" x14ac:dyDescent="0.2">
      <c r="A46" s="74">
        <v>1</v>
      </c>
      <c r="B46" s="13"/>
      <c r="C46" s="218"/>
      <c r="D46" s="220"/>
      <c r="E46" s="207"/>
      <c r="F46" s="207"/>
      <c r="G46" s="208">
        <f t="shared" ref="G46:G51" si="9">ROUND($C46*$D46*$G$45,0)</f>
        <v>0</v>
      </c>
      <c r="H46" s="208"/>
      <c r="I46" s="208">
        <f t="shared" ref="I46:I51" si="10">ROUND($C46*$D46*$I$45,0)</f>
        <v>0</v>
      </c>
      <c r="J46" s="223"/>
      <c r="K46" s="208">
        <f t="shared" ref="K46:K51" si="11">ROUND($C46*$D46*$K$45,0)</f>
        <v>0</v>
      </c>
      <c r="L46" s="223"/>
      <c r="M46" s="208">
        <f t="shared" ref="M46:M51" si="12">ROUND($C46*$D46*$M$45,0)</f>
        <v>0</v>
      </c>
      <c r="N46" s="223"/>
      <c r="O46" s="206">
        <f t="shared" ref="O46:O51" si="13">SUM(G46:N46)</f>
        <v>0</v>
      </c>
    </row>
    <row r="47" spans="1:17" x14ac:dyDescent="0.2">
      <c r="A47" s="64">
        <v>2</v>
      </c>
      <c r="B47" s="13"/>
      <c r="C47" s="218"/>
      <c r="D47" s="220"/>
      <c r="E47" s="209"/>
      <c r="F47" s="207"/>
      <c r="G47" s="208">
        <f t="shared" si="9"/>
        <v>0</v>
      </c>
      <c r="H47" s="208"/>
      <c r="I47" s="208">
        <f t="shared" si="10"/>
        <v>0</v>
      </c>
      <c r="J47" s="223"/>
      <c r="K47" s="208">
        <f t="shared" si="11"/>
        <v>0</v>
      </c>
      <c r="L47" s="223"/>
      <c r="M47" s="208">
        <f t="shared" si="12"/>
        <v>0</v>
      </c>
      <c r="N47" s="223"/>
      <c r="O47" s="206">
        <f t="shared" si="13"/>
        <v>0</v>
      </c>
      <c r="P47" s="21"/>
    </row>
    <row r="48" spans="1:17" x14ac:dyDescent="0.2">
      <c r="A48" s="64">
        <v>3</v>
      </c>
      <c r="B48" s="13"/>
      <c r="C48" s="218"/>
      <c r="D48" s="220"/>
      <c r="E48" s="207"/>
      <c r="F48" s="207"/>
      <c r="G48" s="208">
        <f t="shared" si="9"/>
        <v>0</v>
      </c>
      <c r="H48" s="208"/>
      <c r="I48" s="208">
        <f t="shared" si="10"/>
        <v>0</v>
      </c>
      <c r="J48" s="223"/>
      <c r="K48" s="208">
        <f t="shared" si="11"/>
        <v>0</v>
      </c>
      <c r="L48" s="223"/>
      <c r="M48" s="208">
        <f t="shared" si="12"/>
        <v>0</v>
      </c>
      <c r="N48" s="223"/>
      <c r="O48" s="206">
        <f t="shared" si="13"/>
        <v>0</v>
      </c>
    </row>
    <row r="49" spans="1:17" x14ac:dyDescent="0.2">
      <c r="A49" s="64">
        <v>4</v>
      </c>
      <c r="B49" s="13"/>
      <c r="C49" s="218"/>
      <c r="D49" s="220"/>
      <c r="E49" s="207"/>
      <c r="F49" s="207"/>
      <c r="G49" s="208">
        <f t="shared" si="9"/>
        <v>0</v>
      </c>
      <c r="H49" s="208"/>
      <c r="I49" s="208">
        <f t="shared" si="10"/>
        <v>0</v>
      </c>
      <c r="J49" s="223"/>
      <c r="K49" s="208">
        <f t="shared" si="11"/>
        <v>0</v>
      </c>
      <c r="L49" s="223"/>
      <c r="M49" s="208">
        <f t="shared" si="12"/>
        <v>0</v>
      </c>
      <c r="N49" s="223"/>
      <c r="O49" s="206">
        <f t="shared" si="13"/>
        <v>0</v>
      </c>
    </row>
    <row r="50" spans="1:17" x14ac:dyDescent="0.2">
      <c r="A50" s="64">
        <v>5</v>
      </c>
      <c r="B50" s="13"/>
      <c r="C50" s="218"/>
      <c r="D50" s="220"/>
      <c r="E50" s="207"/>
      <c r="F50" s="207"/>
      <c r="G50" s="208">
        <f t="shared" si="9"/>
        <v>0</v>
      </c>
      <c r="H50" s="208"/>
      <c r="I50" s="208">
        <f t="shared" si="10"/>
        <v>0</v>
      </c>
      <c r="J50" s="223"/>
      <c r="K50" s="208">
        <f t="shared" si="11"/>
        <v>0</v>
      </c>
      <c r="L50" s="223"/>
      <c r="M50" s="208">
        <f t="shared" si="12"/>
        <v>0</v>
      </c>
      <c r="N50" s="223"/>
      <c r="O50" s="206">
        <f t="shared" si="13"/>
        <v>0</v>
      </c>
    </row>
    <row r="51" spans="1:17" x14ac:dyDescent="0.2">
      <c r="A51" s="64">
        <v>6</v>
      </c>
      <c r="B51" s="13"/>
      <c r="C51" s="218"/>
      <c r="D51" s="220"/>
      <c r="E51" s="207"/>
      <c r="F51" s="207"/>
      <c r="G51" s="208">
        <f t="shared" si="9"/>
        <v>0</v>
      </c>
      <c r="H51" s="208"/>
      <c r="I51" s="208">
        <f t="shared" si="10"/>
        <v>0</v>
      </c>
      <c r="J51" s="223"/>
      <c r="K51" s="208">
        <f t="shared" si="11"/>
        <v>0</v>
      </c>
      <c r="L51" s="223"/>
      <c r="M51" s="208">
        <f t="shared" si="12"/>
        <v>0</v>
      </c>
      <c r="N51" s="223"/>
      <c r="O51" s="206">
        <f t="shared" si="13"/>
        <v>0</v>
      </c>
    </row>
    <row r="52" spans="1:17" x14ac:dyDescent="0.2">
      <c r="A52" s="88" t="s">
        <v>68</v>
      </c>
      <c r="B52" s="13"/>
      <c r="C52" s="207">
        <f>SUM(C46:C51)</f>
        <v>0</v>
      </c>
      <c r="D52" s="207"/>
      <c r="E52" s="207"/>
      <c r="F52" s="207"/>
      <c r="G52" s="208">
        <f t="shared" ref="G52:O52" si="14">SUM(G46:G51)</f>
        <v>0</v>
      </c>
      <c r="H52" s="208">
        <f t="shared" si="14"/>
        <v>0</v>
      </c>
      <c r="I52" s="208">
        <f t="shared" si="14"/>
        <v>0</v>
      </c>
      <c r="J52" s="208">
        <f t="shared" si="14"/>
        <v>0</v>
      </c>
      <c r="K52" s="208">
        <f t="shared" si="14"/>
        <v>0</v>
      </c>
      <c r="L52" s="208">
        <f t="shared" si="14"/>
        <v>0</v>
      </c>
      <c r="M52" s="208">
        <f t="shared" si="14"/>
        <v>0</v>
      </c>
      <c r="N52" s="208">
        <f t="shared" si="14"/>
        <v>0</v>
      </c>
      <c r="O52" s="217">
        <f t="shared" si="14"/>
        <v>0</v>
      </c>
      <c r="Q52" s="147"/>
    </row>
    <row r="53" spans="1:17" x14ac:dyDescent="0.2">
      <c r="A53" s="199"/>
      <c r="B53" s="12"/>
      <c r="C53" s="215"/>
      <c r="D53" s="215"/>
      <c r="E53" s="215"/>
      <c r="F53" s="215"/>
      <c r="G53" s="216"/>
      <c r="H53" s="216"/>
      <c r="I53" s="216"/>
      <c r="J53" s="216"/>
      <c r="K53" s="216"/>
      <c r="L53" s="216"/>
      <c r="M53" s="216"/>
      <c r="N53" s="216"/>
      <c r="O53" s="224"/>
      <c r="Q53" s="147"/>
    </row>
    <row r="54" spans="1:17" x14ac:dyDescent="0.2">
      <c r="A54" s="498" t="s">
        <v>182</v>
      </c>
      <c r="B54" s="499"/>
      <c r="C54" s="226" t="s">
        <v>24</v>
      </c>
      <c r="D54" s="226" t="s">
        <v>25</v>
      </c>
      <c r="E54" s="226" t="s">
        <v>29</v>
      </c>
      <c r="F54" s="213"/>
      <c r="G54" s="221" t="s">
        <v>75</v>
      </c>
      <c r="H54" s="426" t="str">
        <f>+$G$13</f>
        <v xml:space="preserve"> DISLOCATED WORKER</v>
      </c>
      <c r="I54" s="429" t="s">
        <v>75</v>
      </c>
      <c r="J54" s="426" t="str">
        <f>+$I$13</f>
        <v xml:space="preserve">  ENTER FUND SOURCE HERE</v>
      </c>
      <c r="K54" s="431" t="s">
        <v>75</v>
      </c>
      <c r="L54" s="426" t="str">
        <f>+$K$13</f>
        <v xml:space="preserve">  ENTER FUND SOURCE HERE</v>
      </c>
      <c r="M54" s="425" t="s">
        <v>75</v>
      </c>
      <c r="N54" s="139" t="str">
        <f>+$M$13</f>
        <v xml:space="preserve">  ENTER FUND SOURCE HERE</v>
      </c>
      <c r="O54" s="61"/>
    </row>
    <row r="55" spans="1:17" ht="22.5" x14ac:dyDescent="0.2">
      <c r="A55" s="62"/>
      <c r="B55" s="11"/>
      <c r="C55" s="225" t="s">
        <v>28</v>
      </c>
      <c r="D55" s="225" t="s">
        <v>26</v>
      </c>
      <c r="E55" s="225" t="s">
        <v>14</v>
      </c>
      <c r="F55" s="211"/>
      <c r="G55" s="184" t="str">
        <f>RIGHT('BUDGET SUMMARY'!$A$2,LEN($A$2)-15)</f>
        <v xml:space="preserve"> DISLOCATED WORKER</v>
      </c>
      <c r="H55" s="8" t="s">
        <v>62</v>
      </c>
      <c r="I55" s="430" t="str">
        <f>RIGHT('BUDGET SUMMARY'!$A$3,LEN($A$3)-15)</f>
        <v xml:space="preserve">  ENTER FUND SOURCE HERE</v>
      </c>
      <c r="J55" s="8" t="s">
        <v>62</v>
      </c>
      <c r="K55" s="432" t="str">
        <f>RIGHT('BUDGET SUMMARY'!$A$4,LEN($A$4)-15)</f>
        <v xml:space="preserve">  ENTER FUND SOURCE HERE</v>
      </c>
      <c r="L55" s="8" t="s">
        <v>62</v>
      </c>
      <c r="M55" s="433" t="str">
        <f>RIGHT('BUDGET SUMMARY'!$A$5,LEN($A$5)-15)</f>
        <v xml:space="preserve">  ENTER FUND SOURCE HERE</v>
      </c>
      <c r="N55" s="8" t="s">
        <v>62</v>
      </c>
      <c r="O55" s="63" t="s">
        <v>53</v>
      </c>
    </row>
    <row r="56" spans="1:17" x14ac:dyDescent="0.2">
      <c r="A56" s="108" t="s">
        <v>76</v>
      </c>
      <c r="B56" s="95"/>
      <c r="C56" s="210"/>
      <c r="D56" s="210"/>
      <c r="E56" s="210"/>
      <c r="F56" s="211"/>
      <c r="G56" s="338"/>
      <c r="H56" s="337"/>
      <c r="I56" s="338"/>
      <c r="J56" s="337"/>
      <c r="K56" s="338"/>
      <c r="L56" s="96"/>
      <c r="M56" s="338"/>
      <c r="N56" s="222"/>
      <c r="O56" s="63"/>
    </row>
    <row r="57" spans="1:17" x14ac:dyDescent="0.2">
      <c r="A57" s="229">
        <v>1</v>
      </c>
      <c r="B57" s="228" t="s">
        <v>142</v>
      </c>
      <c r="C57" s="218"/>
      <c r="D57" s="219"/>
      <c r="E57" s="219"/>
      <c r="F57" s="207"/>
      <c r="G57" s="208">
        <f>ROUND($C57*$D57*$E57*$G$56,0)</f>
        <v>0</v>
      </c>
      <c r="H57" s="208"/>
      <c r="I57" s="208">
        <f>ROUND($C57*$D57*$E57*$I$56,0)</f>
        <v>0</v>
      </c>
      <c r="J57" s="223"/>
      <c r="K57" s="208">
        <f t="shared" ref="K57:K66" si="15">ROUND($C57*$D57*$E57*$K$56,0)</f>
        <v>0</v>
      </c>
      <c r="L57" s="223"/>
      <c r="M57" s="208">
        <f>ROUND($C57*$D57*$E57*$M$56,0)</f>
        <v>0</v>
      </c>
      <c r="N57" s="223"/>
      <c r="O57" s="206">
        <f>SUM(G57:N57)</f>
        <v>0</v>
      </c>
      <c r="Q57" s="14"/>
    </row>
    <row r="58" spans="1:17" x14ac:dyDescent="0.2">
      <c r="A58" s="229">
        <v>2</v>
      </c>
      <c r="B58" s="228" t="s">
        <v>142</v>
      </c>
      <c r="C58" s="218"/>
      <c r="D58" s="219"/>
      <c r="E58" s="219"/>
      <c r="F58" s="207"/>
      <c r="G58" s="208">
        <f>ROUND($C58*$D58*$E58*$G$56,0)</f>
        <v>0</v>
      </c>
      <c r="H58" s="208"/>
      <c r="I58" s="208">
        <f>ROUND($C58*$D58*$E58*$I$56,0)</f>
        <v>0</v>
      </c>
      <c r="J58" s="223"/>
      <c r="K58" s="208">
        <f t="shared" si="15"/>
        <v>0</v>
      </c>
      <c r="L58" s="223"/>
      <c r="M58" s="208">
        <f>ROUND($C58*$D58*$E58*$M$56,0)</f>
        <v>0</v>
      </c>
      <c r="N58" s="223"/>
      <c r="O58" s="206">
        <f>SUM(G58:N58)</f>
        <v>0</v>
      </c>
      <c r="Q58" s="14"/>
    </row>
    <row r="59" spans="1:17" x14ac:dyDescent="0.2">
      <c r="A59" s="229">
        <v>3</v>
      </c>
      <c r="B59" s="228" t="s">
        <v>121</v>
      </c>
      <c r="C59" s="218"/>
      <c r="D59" s="219"/>
      <c r="E59" s="219"/>
      <c r="F59" s="207"/>
      <c r="G59" s="208">
        <f>ROUND($C59*$D59*$E59*$G$56,0)</f>
        <v>0</v>
      </c>
      <c r="H59" s="208"/>
      <c r="I59" s="208">
        <f>ROUND($C59*$D59*$E59*$I$56,0)</f>
        <v>0</v>
      </c>
      <c r="J59" s="223"/>
      <c r="K59" s="208">
        <f t="shared" si="15"/>
        <v>0</v>
      </c>
      <c r="L59" s="223"/>
      <c r="M59" s="208">
        <f>ROUND($C59*$D59*$E59*$M$56,0)</f>
        <v>0</v>
      </c>
      <c r="N59" s="223"/>
      <c r="O59" s="206">
        <f>SUM(G59:N59)</f>
        <v>0</v>
      </c>
      <c r="Q59" s="14"/>
    </row>
    <row r="60" spans="1:17" x14ac:dyDescent="0.2">
      <c r="A60" s="229">
        <v>4</v>
      </c>
      <c r="B60" s="228" t="s">
        <v>122</v>
      </c>
      <c r="C60" s="218"/>
      <c r="D60" s="219"/>
      <c r="E60" s="219"/>
      <c r="F60" s="207"/>
      <c r="G60" s="208">
        <f t="shared" ref="G60:G66" si="16">ROUND($C60*$D60*$E60*$G$56,0)</f>
        <v>0</v>
      </c>
      <c r="H60" s="208"/>
      <c r="I60" s="208">
        <f t="shared" ref="I60:I66" si="17">ROUND($C60*$D60*$E60*$I$56,0)</f>
        <v>0</v>
      </c>
      <c r="J60" s="223"/>
      <c r="K60" s="208">
        <f t="shared" si="15"/>
        <v>0</v>
      </c>
      <c r="L60" s="223"/>
      <c r="M60" s="208">
        <f t="shared" ref="M60:M66" si="18">ROUND($C60*$D60*$E60*$M$56,0)</f>
        <v>0</v>
      </c>
      <c r="N60" s="223"/>
      <c r="O60" s="206">
        <f t="shared" ref="O60:O66" si="19">SUM(G60:N60)</f>
        <v>0</v>
      </c>
      <c r="Q60" s="14"/>
    </row>
    <row r="61" spans="1:17" x14ac:dyDescent="0.2">
      <c r="A61" s="229">
        <v>5</v>
      </c>
      <c r="B61" s="230" t="s">
        <v>123</v>
      </c>
      <c r="C61" s="218"/>
      <c r="D61" s="219"/>
      <c r="E61" s="219"/>
      <c r="F61" s="207"/>
      <c r="G61" s="208">
        <f t="shared" si="16"/>
        <v>0</v>
      </c>
      <c r="H61" s="208"/>
      <c r="I61" s="208">
        <f t="shared" si="17"/>
        <v>0</v>
      </c>
      <c r="J61" s="223"/>
      <c r="K61" s="208">
        <f t="shared" si="15"/>
        <v>0</v>
      </c>
      <c r="L61" s="223"/>
      <c r="M61" s="208">
        <f t="shared" si="18"/>
        <v>0</v>
      </c>
      <c r="N61" s="223"/>
      <c r="O61" s="206">
        <f t="shared" si="19"/>
        <v>0</v>
      </c>
      <c r="Q61" s="15"/>
    </row>
    <row r="62" spans="1:17" x14ac:dyDescent="0.2">
      <c r="A62" s="229">
        <v>6</v>
      </c>
      <c r="B62" s="227" t="s">
        <v>124</v>
      </c>
      <c r="C62" s="218"/>
      <c r="D62" s="219"/>
      <c r="E62" s="219"/>
      <c r="F62" s="207"/>
      <c r="G62" s="208">
        <f t="shared" si="16"/>
        <v>0</v>
      </c>
      <c r="H62" s="208"/>
      <c r="I62" s="208">
        <f t="shared" si="17"/>
        <v>0</v>
      </c>
      <c r="J62" s="223"/>
      <c r="K62" s="208">
        <f t="shared" si="15"/>
        <v>0</v>
      </c>
      <c r="L62" s="223"/>
      <c r="M62" s="208">
        <f t="shared" si="18"/>
        <v>0</v>
      </c>
      <c r="N62" s="223"/>
      <c r="O62" s="206">
        <f t="shared" si="19"/>
        <v>0</v>
      </c>
      <c r="Q62" s="15"/>
    </row>
    <row r="63" spans="1:17" s="366" customFormat="1" x14ac:dyDescent="0.2">
      <c r="A63" s="492">
        <v>7</v>
      </c>
      <c r="B63" s="493" t="s">
        <v>197</v>
      </c>
      <c r="C63" s="494"/>
      <c r="D63" s="495"/>
      <c r="E63" s="495"/>
      <c r="F63" s="494"/>
      <c r="G63" s="495">
        <f t="shared" si="16"/>
        <v>0</v>
      </c>
      <c r="H63" s="495"/>
      <c r="I63" s="495">
        <f t="shared" si="17"/>
        <v>0</v>
      </c>
      <c r="J63" s="496"/>
      <c r="K63" s="495">
        <f t="shared" si="15"/>
        <v>0</v>
      </c>
      <c r="L63" s="496"/>
      <c r="M63" s="495">
        <f t="shared" si="18"/>
        <v>0</v>
      </c>
      <c r="N63" s="496"/>
      <c r="O63" s="497">
        <f t="shared" ref="O63" si="20">SUM(G63:N63)</f>
        <v>0</v>
      </c>
      <c r="P63" s="391"/>
      <c r="Q63" s="15"/>
    </row>
    <row r="64" spans="1:17" x14ac:dyDescent="0.2">
      <c r="A64" s="229">
        <v>8</v>
      </c>
      <c r="B64" s="227" t="s">
        <v>125</v>
      </c>
      <c r="C64" s="218"/>
      <c r="D64" s="219"/>
      <c r="E64" s="219"/>
      <c r="F64" s="207"/>
      <c r="G64" s="208">
        <f t="shared" si="16"/>
        <v>0</v>
      </c>
      <c r="H64" s="208"/>
      <c r="I64" s="208">
        <f t="shared" si="17"/>
        <v>0</v>
      </c>
      <c r="J64" s="223"/>
      <c r="K64" s="208">
        <f t="shared" si="15"/>
        <v>0</v>
      </c>
      <c r="L64" s="223"/>
      <c r="M64" s="208">
        <f t="shared" si="18"/>
        <v>0</v>
      </c>
      <c r="N64" s="223"/>
      <c r="O64" s="206">
        <f t="shared" si="19"/>
        <v>0</v>
      </c>
      <c r="Q64" s="16"/>
    </row>
    <row r="65" spans="1:17" x14ac:dyDescent="0.2">
      <c r="A65" s="229">
        <v>9</v>
      </c>
      <c r="B65" s="285" t="s">
        <v>144</v>
      </c>
      <c r="C65" s="218"/>
      <c r="D65" s="219"/>
      <c r="E65" s="219"/>
      <c r="F65" s="207"/>
      <c r="G65" s="208">
        <f t="shared" si="16"/>
        <v>0</v>
      </c>
      <c r="H65" s="208"/>
      <c r="I65" s="208">
        <f t="shared" si="17"/>
        <v>0</v>
      </c>
      <c r="J65" s="223"/>
      <c r="K65" s="208">
        <f t="shared" si="15"/>
        <v>0</v>
      </c>
      <c r="L65" s="223"/>
      <c r="M65" s="208">
        <f t="shared" si="18"/>
        <v>0</v>
      </c>
      <c r="N65" s="223"/>
      <c r="O65" s="206">
        <f t="shared" si="19"/>
        <v>0</v>
      </c>
      <c r="Q65" s="16"/>
    </row>
    <row r="66" spans="1:17" x14ac:dyDescent="0.2">
      <c r="A66" s="229">
        <v>10</v>
      </c>
      <c r="B66" s="336" t="s">
        <v>154</v>
      </c>
      <c r="C66" s="218"/>
      <c r="D66" s="219"/>
      <c r="E66" s="219"/>
      <c r="F66" s="207"/>
      <c r="G66" s="208">
        <f t="shared" si="16"/>
        <v>0</v>
      </c>
      <c r="H66" s="208"/>
      <c r="I66" s="208">
        <f t="shared" si="17"/>
        <v>0</v>
      </c>
      <c r="J66" s="223"/>
      <c r="K66" s="208">
        <f t="shared" si="15"/>
        <v>0</v>
      </c>
      <c r="L66" s="223"/>
      <c r="M66" s="208">
        <f t="shared" si="18"/>
        <v>0</v>
      </c>
      <c r="N66" s="223"/>
      <c r="O66" s="206">
        <f t="shared" si="19"/>
        <v>0</v>
      </c>
      <c r="Q66" s="16"/>
    </row>
    <row r="67" spans="1:17" x14ac:dyDescent="0.2">
      <c r="A67" s="88" t="s">
        <v>68</v>
      </c>
      <c r="B67" s="13"/>
      <c r="C67" s="207">
        <f>SUM(C57:C66)</f>
        <v>0</v>
      </c>
      <c r="D67" s="207"/>
      <c r="E67" s="207"/>
      <c r="F67" s="207"/>
      <c r="G67" s="208">
        <f t="shared" ref="G67:O67" si="21">SUM(G57:G66)</f>
        <v>0</v>
      </c>
      <c r="H67" s="208">
        <f t="shared" si="21"/>
        <v>0</v>
      </c>
      <c r="I67" s="208">
        <f t="shared" si="21"/>
        <v>0</v>
      </c>
      <c r="J67" s="208">
        <f t="shared" si="21"/>
        <v>0</v>
      </c>
      <c r="K67" s="208">
        <f t="shared" si="21"/>
        <v>0</v>
      </c>
      <c r="L67" s="208">
        <f t="shared" si="21"/>
        <v>0</v>
      </c>
      <c r="M67" s="208">
        <f t="shared" si="21"/>
        <v>0</v>
      </c>
      <c r="N67" s="208">
        <f t="shared" si="21"/>
        <v>0</v>
      </c>
      <c r="O67" s="217">
        <f t="shared" si="21"/>
        <v>0</v>
      </c>
    </row>
    <row r="68" spans="1:17" ht="15" x14ac:dyDescent="0.25">
      <c r="A68" s="205"/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2"/>
    </row>
    <row r="69" spans="1:17" x14ac:dyDescent="0.2">
      <c r="A69" s="498" t="s">
        <v>127</v>
      </c>
      <c r="B69" s="499"/>
      <c r="C69" s="48" t="s">
        <v>30</v>
      </c>
      <c r="D69" s="48" t="s">
        <v>24</v>
      </c>
      <c r="E69" s="48" t="s">
        <v>10</v>
      </c>
      <c r="F69" s="49"/>
      <c r="G69" s="221" t="s">
        <v>75</v>
      </c>
      <c r="H69" s="426" t="str">
        <f>+$G$13</f>
        <v xml:space="preserve"> DISLOCATED WORKER</v>
      </c>
      <c r="I69" s="429" t="s">
        <v>75</v>
      </c>
      <c r="J69" s="426" t="str">
        <f>+$I$13</f>
        <v xml:space="preserve">  ENTER FUND SOURCE HERE</v>
      </c>
      <c r="K69" s="431" t="s">
        <v>75</v>
      </c>
      <c r="L69" s="426" t="str">
        <f>+$K$13</f>
        <v xml:space="preserve">  ENTER FUND SOURCE HERE</v>
      </c>
      <c r="M69" s="425" t="s">
        <v>75</v>
      </c>
      <c r="N69" s="139" t="str">
        <f>+$M$13</f>
        <v xml:space="preserve">  ENTER FUND SOURCE HERE</v>
      </c>
      <c r="O69" s="61"/>
    </row>
    <row r="70" spans="1:17" s="324" customFormat="1" ht="22.5" x14ac:dyDescent="0.2">
      <c r="A70" s="315"/>
      <c r="B70" s="325"/>
      <c r="C70" s="326" t="s">
        <v>31</v>
      </c>
      <c r="D70" s="326" t="s">
        <v>32</v>
      </c>
      <c r="E70" s="326" t="s">
        <v>66</v>
      </c>
      <c r="F70" s="316"/>
      <c r="G70" s="184" t="str">
        <f>RIGHT('BUDGET SUMMARY'!$A$2,LEN($A$2)-15)</f>
        <v xml:space="preserve"> DISLOCATED WORKER</v>
      </c>
      <c r="H70" s="8" t="s">
        <v>62</v>
      </c>
      <c r="I70" s="430" t="str">
        <f>RIGHT('BUDGET SUMMARY'!$A$3,LEN($A$3)-15)</f>
        <v xml:space="preserve">  ENTER FUND SOURCE HERE</v>
      </c>
      <c r="J70" s="8" t="s">
        <v>62</v>
      </c>
      <c r="K70" s="432" t="str">
        <f>RIGHT('BUDGET SUMMARY'!$A$4,LEN($A$4)-15)</f>
        <v xml:space="preserve">  ENTER FUND SOURCE HERE</v>
      </c>
      <c r="L70" s="8" t="s">
        <v>62</v>
      </c>
      <c r="M70" s="433" t="str">
        <f>RIGHT('BUDGET SUMMARY'!$A$5,LEN($A$5)-15)</f>
        <v xml:space="preserve">  ENTER FUND SOURCE HERE</v>
      </c>
      <c r="N70" s="8" t="s">
        <v>62</v>
      </c>
      <c r="O70" s="323" t="s">
        <v>53</v>
      </c>
    </row>
    <row r="71" spans="1:17" x14ac:dyDescent="0.2">
      <c r="A71" s="64">
        <v>1</v>
      </c>
      <c r="B71" s="285" t="s">
        <v>187</v>
      </c>
      <c r="C71" s="43"/>
      <c r="D71" s="43"/>
      <c r="E71" s="43"/>
      <c r="F71" s="43"/>
      <c r="G71" s="104"/>
      <c r="H71" s="104"/>
      <c r="I71" s="104"/>
      <c r="J71" s="104"/>
      <c r="K71" s="104"/>
      <c r="L71" s="104"/>
      <c r="M71" s="142"/>
      <c r="N71" s="142"/>
      <c r="O71" s="65">
        <f>SUM(G71:N71)</f>
        <v>0</v>
      </c>
    </row>
    <row r="72" spans="1:17" x14ac:dyDescent="0.2">
      <c r="A72" s="64">
        <v>2</v>
      </c>
      <c r="B72" s="285" t="s">
        <v>93</v>
      </c>
      <c r="C72" s="43"/>
      <c r="D72" s="43"/>
      <c r="E72" s="43"/>
      <c r="F72" s="43"/>
      <c r="G72" s="104"/>
      <c r="H72" s="104"/>
      <c r="I72" s="104"/>
      <c r="J72" s="104"/>
      <c r="K72" s="104"/>
      <c r="L72" s="104"/>
      <c r="M72" s="142"/>
      <c r="N72" s="142"/>
      <c r="O72" s="65">
        <f>SUM(G72:N72)</f>
        <v>0</v>
      </c>
    </row>
    <row r="73" spans="1:17" x14ac:dyDescent="0.2">
      <c r="A73" s="64">
        <v>3</v>
      </c>
      <c r="B73" s="13"/>
      <c r="C73" s="43"/>
      <c r="D73" s="43"/>
      <c r="E73" s="43"/>
      <c r="F73" s="43"/>
      <c r="G73" s="104"/>
      <c r="H73" s="104"/>
      <c r="I73" s="104"/>
      <c r="J73" s="104"/>
      <c r="K73" s="104"/>
      <c r="L73" s="104"/>
      <c r="M73" s="142"/>
      <c r="N73" s="142"/>
      <c r="O73" s="65">
        <f>SUM(G73:N73)</f>
        <v>0</v>
      </c>
    </row>
    <row r="74" spans="1:17" x14ac:dyDescent="0.2">
      <c r="A74" s="88" t="s">
        <v>68</v>
      </c>
      <c r="B74" s="13"/>
      <c r="C74" s="43"/>
      <c r="D74" s="43"/>
      <c r="E74" s="43"/>
      <c r="F74" s="43"/>
      <c r="G74" s="44">
        <f t="shared" ref="G74:L74" si="22">SUM(G71:G73)</f>
        <v>0</v>
      </c>
      <c r="H74" s="44">
        <f t="shared" si="22"/>
        <v>0</v>
      </c>
      <c r="I74" s="44">
        <f t="shared" si="22"/>
        <v>0</v>
      </c>
      <c r="J74" s="44">
        <f t="shared" si="22"/>
        <v>0</v>
      </c>
      <c r="K74" s="44">
        <f t="shared" si="22"/>
        <v>0</v>
      </c>
      <c r="L74" s="44">
        <f t="shared" si="22"/>
        <v>0</v>
      </c>
      <c r="M74" s="44">
        <f>SUM(M71:M73)</f>
        <v>0</v>
      </c>
      <c r="N74" s="44">
        <f>SUM(N71:N73)</f>
        <v>0</v>
      </c>
      <c r="O74" s="168">
        <f>SUM(O71:O73)</f>
        <v>0</v>
      </c>
    </row>
    <row r="75" spans="1:17" x14ac:dyDescent="0.2">
      <c r="A75" s="66"/>
      <c r="B75" s="12"/>
      <c r="C75" s="50"/>
      <c r="D75" s="50"/>
      <c r="E75" s="50"/>
      <c r="F75" s="50"/>
      <c r="G75" s="12"/>
      <c r="H75" s="12"/>
      <c r="I75" s="12"/>
      <c r="J75" s="12"/>
      <c r="K75" s="12"/>
      <c r="L75" s="12"/>
      <c r="M75" s="12"/>
      <c r="N75" s="12"/>
      <c r="O75" s="67"/>
    </row>
    <row r="76" spans="1:17" x14ac:dyDescent="0.2">
      <c r="A76" s="60" t="s">
        <v>168</v>
      </c>
      <c r="B76" s="10"/>
      <c r="C76" s="48" t="s">
        <v>30</v>
      </c>
      <c r="D76" s="48" t="s">
        <v>33</v>
      </c>
      <c r="E76" s="48" t="s">
        <v>12</v>
      </c>
      <c r="F76" s="49" t="s">
        <v>19</v>
      </c>
      <c r="G76" s="221" t="s">
        <v>75</v>
      </c>
      <c r="H76" s="426" t="str">
        <f>+$G$13</f>
        <v xml:space="preserve"> DISLOCATED WORKER</v>
      </c>
      <c r="I76" s="429" t="s">
        <v>75</v>
      </c>
      <c r="J76" s="426" t="str">
        <f>+$I$13</f>
        <v xml:space="preserve">  ENTER FUND SOURCE HERE</v>
      </c>
      <c r="K76" s="431" t="s">
        <v>75</v>
      </c>
      <c r="L76" s="426" t="str">
        <f>+$K$13</f>
        <v xml:space="preserve">  ENTER FUND SOURCE HERE</v>
      </c>
      <c r="M76" s="425" t="s">
        <v>75</v>
      </c>
      <c r="N76" s="139" t="str">
        <f>+$M$13</f>
        <v xml:space="preserve">  ENTER FUND SOURCE HERE</v>
      </c>
      <c r="O76" s="61"/>
    </row>
    <row r="77" spans="1:17" s="324" customFormat="1" ht="22.5" x14ac:dyDescent="0.2">
      <c r="A77" s="315"/>
      <c r="B77" s="325"/>
      <c r="C77" s="326" t="s">
        <v>31</v>
      </c>
      <c r="D77" s="326" t="s">
        <v>34</v>
      </c>
      <c r="E77" s="326" t="s">
        <v>13</v>
      </c>
      <c r="F77" s="316" t="s">
        <v>35</v>
      </c>
      <c r="G77" s="184" t="str">
        <f>RIGHT('BUDGET SUMMARY'!$A$2,LEN($A$2)-15)</f>
        <v xml:space="preserve"> DISLOCATED WORKER</v>
      </c>
      <c r="H77" s="8" t="s">
        <v>62</v>
      </c>
      <c r="I77" s="430" t="str">
        <f>RIGHT('BUDGET SUMMARY'!$A$3,LEN($A$3)-15)</f>
        <v xml:space="preserve">  ENTER FUND SOURCE HERE</v>
      </c>
      <c r="J77" s="8" t="s">
        <v>62</v>
      </c>
      <c r="K77" s="432" t="str">
        <f>RIGHT('BUDGET SUMMARY'!$A$4,LEN($A$4)-15)</f>
        <v xml:space="preserve">  ENTER FUND SOURCE HERE</v>
      </c>
      <c r="L77" s="8" t="s">
        <v>62</v>
      </c>
      <c r="M77" s="433" t="str">
        <f>RIGHT('BUDGET SUMMARY'!$A$5,LEN($A$5)-15)</f>
        <v xml:space="preserve">  ENTER FUND SOURCE HERE</v>
      </c>
      <c r="N77" s="8" t="s">
        <v>62</v>
      </c>
      <c r="O77" s="323" t="s">
        <v>53</v>
      </c>
    </row>
    <row r="78" spans="1:17" x14ac:dyDescent="0.2">
      <c r="A78" s="108" t="s">
        <v>76</v>
      </c>
      <c r="B78" s="95"/>
      <c r="C78" s="45"/>
      <c r="D78" s="45"/>
      <c r="E78" s="45"/>
      <c r="F78" s="46"/>
      <c r="G78" s="338"/>
      <c r="H78" s="337"/>
      <c r="I78" s="338"/>
      <c r="J78" s="337"/>
      <c r="K78" s="338"/>
      <c r="L78" s="96"/>
      <c r="M78" s="338"/>
      <c r="N78" s="140"/>
      <c r="O78" s="63"/>
    </row>
    <row r="79" spans="1:17" x14ac:dyDescent="0.2">
      <c r="A79" s="62">
        <v>1</v>
      </c>
      <c r="B79" s="428" t="s">
        <v>169</v>
      </c>
      <c r="C79" s="106"/>
      <c r="D79" s="106"/>
      <c r="E79" s="106"/>
      <c r="F79" s="107"/>
      <c r="G79" s="99">
        <f>ROUND(($C79*$D79*$E79*$F79)*$G$78,0)</f>
        <v>0</v>
      </c>
      <c r="H79" s="101"/>
      <c r="I79" s="99">
        <f>ROUND(($C79*$D79*$E79*$F79)*$I$78,0)</f>
        <v>0</v>
      </c>
      <c r="J79" s="101"/>
      <c r="K79" s="99">
        <f>ROUND(($C79*$D79*$E79*$F79)*$K$78,0)</f>
        <v>0</v>
      </c>
      <c r="L79" s="101"/>
      <c r="M79" s="99">
        <f>ROUND(($C79*$D79*$E79*$F79)*$M$78,0)</f>
        <v>0</v>
      </c>
      <c r="N79" s="143"/>
      <c r="O79" s="98">
        <f>SUM(G79:N79)</f>
        <v>0</v>
      </c>
    </row>
    <row r="80" spans="1:17" x14ac:dyDescent="0.2">
      <c r="A80" s="64">
        <v>2</v>
      </c>
      <c r="B80" s="285" t="s">
        <v>170</v>
      </c>
      <c r="C80" s="104"/>
      <c r="D80" s="104"/>
      <c r="E80" s="104"/>
      <c r="F80" s="103"/>
      <c r="G80" s="99">
        <f>ROUND(($C80*$D80*$E80*$F80)*$G$78,0)</f>
        <v>0</v>
      </c>
      <c r="H80" s="59"/>
      <c r="I80" s="99">
        <f>ROUND(($C80*$D80*$E80*$F80)*$I$78,0)</f>
        <v>0</v>
      </c>
      <c r="J80" s="59"/>
      <c r="K80" s="99">
        <f>ROUND(($C80*$D80*$E80*$F80)*$K$78,0)</f>
        <v>0</v>
      </c>
      <c r="L80" s="59"/>
      <c r="M80" s="99">
        <f>ROUND(($C80*$D80*$E80*$F80)*$M$78,0)</f>
        <v>0</v>
      </c>
      <c r="N80" s="56"/>
      <c r="O80" s="98">
        <f>SUM(G80:N80)</f>
        <v>0</v>
      </c>
    </row>
    <row r="81" spans="1:17" x14ac:dyDescent="0.2">
      <c r="A81" s="88" t="s">
        <v>68</v>
      </c>
      <c r="B81" s="13"/>
      <c r="C81" s="43"/>
      <c r="D81" s="43"/>
      <c r="E81" s="43"/>
      <c r="F81" s="43"/>
      <c r="G81" s="44">
        <f t="shared" ref="G81:O81" si="23">SUM(G79:G80)</f>
        <v>0</v>
      </c>
      <c r="H81" s="44">
        <f t="shared" si="23"/>
        <v>0</v>
      </c>
      <c r="I81" s="44">
        <f t="shared" si="23"/>
        <v>0</v>
      </c>
      <c r="J81" s="44">
        <f t="shared" si="23"/>
        <v>0</v>
      </c>
      <c r="K81" s="44">
        <f t="shared" si="23"/>
        <v>0</v>
      </c>
      <c r="L81" s="44">
        <f t="shared" si="23"/>
        <v>0</v>
      </c>
      <c r="M81" s="44">
        <f>SUM(M79:M80)</f>
        <v>0</v>
      </c>
      <c r="N81" s="44">
        <f>SUM(N79:N80)</f>
        <v>0</v>
      </c>
      <c r="O81" s="168">
        <f t="shared" si="23"/>
        <v>0</v>
      </c>
      <c r="Q81" s="147"/>
    </row>
    <row r="82" spans="1:17" x14ac:dyDescent="0.2">
      <c r="A82" s="68"/>
      <c r="B82" s="12"/>
      <c r="C82" s="50"/>
      <c r="D82" s="50"/>
      <c r="E82" s="50"/>
      <c r="F82" s="50"/>
      <c r="G82" s="56"/>
      <c r="H82" s="56"/>
      <c r="I82" s="56"/>
      <c r="J82" s="56"/>
      <c r="K82" s="56"/>
      <c r="L82" s="56"/>
      <c r="M82" s="56"/>
      <c r="N82" s="56"/>
      <c r="O82" s="83"/>
    </row>
    <row r="83" spans="1:17" x14ac:dyDescent="0.2">
      <c r="A83" s="60" t="s">
        <v>161</v>
      </c>
      <c r="B83" s="9"/>
      <c r="C83" s="48" t="s">
        <v>30</v>
      </c>
      <c r="D83" s="48" t="s">
        <v>21</v>
      </c>
      <c r="E83" s="48"/>
      <c r="F83" s="49"/>
      <c r="G83" s="221" t="s">
        <v>75</v>
      </c>
      <c r="H83" s="426" t="str">
        <f>+$G$13</f>
        <v xml:space="preserve"> DISLOCATED WORKER</v>
      </c>
      <c r="I83" s="429" t="s">
        <v>75</v>
      </c>
      <c r="J83" s="426" t="str">
        <f>+$I$13</f>
        <v xml:space="preserve">  ENTER FUND SOURCE HERE</v>
      </c>
      <c r="K83" s="431" t="s">
        <v>75</v>
      </c>
      <c r="L83" s="426" t="str">
        <f>+$K$13</f>
        <v xml:space="preserve">  ENTER FUND SOURCE HERE</v>
      </c>
      <c r="M83" s="425" t="s">
        <v>75</v>
      </c>
      <c r="N83" s="139" t="str">
        <f>+$M$13</f>
        <v xml:space="preserve">  ENTER FUND SOURCE HERE</v>
      </c>
      <c r="O83" s="61"/>
    </row>
    <row r="84" spans="1:17" s="324" customFormat="1" ht="22.5" x14ac:dyDescent="0.2">
      <c r="A84" s="315"/>
      <c r="B84" s="327"/>
      <c r="C84" s="326" t="s">
        <v>31</v>
      </c>
      <c r="D84" s="328"/>
      <c r="E84" s="328"/>
      <c r="F84" s="328"/>
      <c r="G84" s="184" t="str">
        <f>RIGHT('BUDGET SUMMARY'!$A$2,LEN($A$2)-15)</f>
        <v xml:space="preserve"> DISLOCATED WORKER</v>
      </c>
      <c r="H84" s="8" t="s">
        <v>62</v>
      </c>
      <c r="I84" s="430" t="str">
        <f>RIGHT('BUDGET SUMMARY'!$A$3,LEN($A$3)-15)</f>
        <v xml:space="preserve">  ENTER FUND SOURCE HERE</v>
      </c>
      <c r="J84" s="8" t="s">
        <v>62</v>
      </c>
      <c r="K84" s="432" t="str">
        <f>RIGHT('BUDGET SUMMARY'!$A$4,LEN($A$4)-15)</f>
        <v xml:space="preserve">  ENTER FUND SOURCE HERE</v>
      </c>
      <c r="L84" s="8" t="s">
        <v>62</v>
      </c>
      <c r="M84" s="433" t="str">
        <f>RIGHT('BUDGET SUMMARY'!$A$5,LEN($A$5)-15)</f>
        <v xml:space="preserve">  ENTER FUND SOURCE HERE</v>
      </c>
      <c r="N84" s="8" t="s">
        <v>62</v>
      </c>
      <c r="O84" s="323" t="s">
        <v>53</v>
      </c>
    </row>
    <row r="85" spans="1:17" x14ac:dyDescent="0.2">
      <c r="A85" s="108" t="s">
        <v>76</v>
      </c>
      <c r="B85" s="95"/>
      <c r="C85" s="45"/>
      <c r="D85" s="45"/>
      <c r="E85" s="45"/>
      <c r="F85" s="46"/>
      <c r="G85" s="338"/>
      <c r="H85" s="337"/>
      <c r="I85" s="338"/>
      <c r="J85" s="337"/>
      <c r="K85" s="338"/>
      <c r="L85" s="96"/>
      <c r="M85" s="338"/>
      <c r="N85" s="140"/>
      <c r="O85" s="63"/>
    </row>
    <row r="86" spans="1:17" ht="14.25" customHeight="1" x14ac:dyDescent="0.2">
      <c r="A86" s="64">
        <v>1</v>
      </c>
      <c r="B86" s="13" t="s">
        <v>60</v>
      </c>
      <c r="C86" s="104"/>
      <c r="D86" s="103"/>
      <c r="E86" s="43"/>
      <c r="F86" s="43"/>
      <c r="G86" s="44">
        <f>ROUND(($C86*$D86)*G85,0)</f>
        <v>0</v>
      </c>
      <c r="H86" s="44"/>
      <c r="I86" s="44">
        <f>ROUND(($C86*$D86)*I85,0)</f>
        <v>0</v>
      </c>
      <c r="J86" s="44"/>
      <c r="K86" s="44">
        <f>ROUND(($C86*$D86)*K85,0)</f>
        <v>0</v>
      </c>
      <c r="L86" s="59"/>
      <c r="M86" s="44">
        <f>ROUND(($C86*$D86)*M85,0)</f>
        <v>0</v>
      </c>
      <c r="N86" s="56"/>
      <c r="O86" s="65">
        <f>SUM(G86:N86)</f>
        <v>0</v>
      </c>
    </row>
    <row r="87" spans="1:17" s="366" customFormat="1" ht="14.25" customHeight="1" x14ac:dyDescent="0.2">
      <c r="A87" s="64">
        <v>2</v>
      </c>
      <c r="B87" s="285" t="s">
        <v>171</v>
      </c>
      <c r="C87" s="104"/>
      <c r="D87" s="103"/>
      <c r="E87" s="43"/>
      <c r="F87" s="43"/>
      <c r="G87" s="44">
        <f>ROUND(($C87*$D87)*G85,0)</f>
        <v>0</v>
      </c>
      <c r="H87" s="44"/>
      <c r="I87" s="44">
        <f>ROUND(($C87*$D87)*I85,0)</f>
        <v>0</v>
      </c>
      <c r="J87" s="44"/>
      <c r="K87" s="44">
        <f>ROUND(($C87*$D87)*K85,0)</f>
        <v>0</v>
      </c>
      <c r="L87" s="59"/>
      <c r="M87" s="44">
        <f>ROUND(($C87*$D87)*M85,0)</f>
        <v>0</v>
      </c>
      <c r="N87" s="56"/>
      <c r="O87" s="65">
        <f>SUM(G87:N87)</f>
        <v>0</v>
      </c>
    </row>
    <row r="88" spans="1:17" x14ac:dyDescent="0.2">
      <c r="A88" s="88" t="s">
        <v>68</v>
      </c>
      <c r="B88" s="13"/>
      <c r="C88" s="44"/>
      <c r="D88" s="43"/>
      <c r="E88" s="43"/>
      <c r="F88" s="43"/>
      <c r="G88" s="44">
        <f>SUM(G86:G87)</f>
        <v>0</v>
      </c>
      <c r="H88" s="44">
        <f t="shared" ref="H88:O88" si="24">SUM(H86:H87)</f>
        <v>0</v>
      </c>
      <c r="I88" s="44">
        <f t="shared" si="24"/>
        <v>0</v>
      </c>
      <c r="J88" s="44">
        <f t="shared" si="24"/>
        <v>0</v>
      </c>
      <c r="K88" s="44">
        <f t="shared" si="24"/>
        <v>0</v>
      </c>
      <c r="L88" s="44">
        <f t="shared" si="24"/>
        <v>0</v>
      </c>
      <c r="M88" s="44">
        <f t="shared" si="24"/>
        <v>0</v>
      </c>
      <c r="N88" s="44">
        <f t="shared" si="24"/>
        <v>0</v>
      </c>
      <c r="O88" s="401">
        <f t="shared" si="24"/>
        <v>0</v>
      </c>
      <c r="Q88" s="147"/>
    </row>
    <row r="89" spans="1:17" x14ac:dyDescent="0.2">
      <c r="A89" s="68"/>
      <c r="B89" s="12"/>
      <c r="C89" s="50"/>
      <c r="D89" s="50"/>
      <c r="E89" s="50"/>
      <c r="F89" s="50"/>
      <c r="G89" s="56"/>
      <c r="H89" s="56"/>
      <c r="I89" s="56"/>
      <c r="J89" s="56"/>
      <c r="K89" s="56"/>
      <c r="L89" s="56"/>
      <c r="M89" s="56"/>
      <c r="N89" s="56"/>
      <c r="O89" s="84"/>
    </row>
    <row r="90" spans="1:17" x14ac:dyDescent="0.2">
      <c r="A90" s="60" t="s">
        <v>128</v>
      </c>
      <c r="B90" s="10"/>
      <c r="C90" s="48" t="s">
        <v>21</v>
      </c>
      <c r="D90" s="48" t="s">
        <v>27</v>
      </c>
      <c r="E90" s="49"/>
      <c r="F90" s="49"/>
      <c r="G90" s="221" t="s">
        <v>75</v>
      </c>
      <c r="H90" s="426" t="str">
        <f>+$G$13</f>
        <v xml:space="preserve"> DISLOCATED WORKER</v>
      </c>
      <c r="I90" s="429" t="s">
        <v>75</v>
      </c>
      <c r="J90" s="426" t="str">
        <f>+$I$13</f>
        <v xml:space="preserve">  ENTER FUND SOURCE HERE</v>
      </c>
      <c r="K90" s="431" t="s">
        <v>75</v>
      </c>
      <c r="L90" s="426" t="str">
        <f>+$K$13</f>
        <v xml:space="preserve">  ENTER FUND SOURCE HERE</v>
      </c>
      <c r="M90" s="425" t="s">
        <v>75</v>
      </c>
      <c r="N90" s="139" t="str">
        <f>+$M$13</f>
        <v xml:space="preserve">  ENTER FUND SOURCE HERE</v>
      </c>
      <c r="O90" s="61"/>
    </row>
    <row r="91" spans="1:17" s="324" customFormat="1" ht="22.5" x14ac:dyDescent="0.2">
      <c r="A91" s="329"/>
      <c r="B91" s="325"/>
      <c r="C91" s="326" t="s">
        <v>22</v>
      </c>
      <c r="D91" s="326" t="s">
        <v>23</v>
      </c>
      <c r="E91" s="316"/>
      <c r="F91" s="316"/>
      <c r="G91" s="184" t="str">
        <f>RIGHT('BUDGET SUMMARY'!$A$2,LEN($A$2)-15)</f>
        <v xml:space="preserve"> DISLOCATED WORKER</v>
      </c>
      <c r="H91" s="8" t="s">
        <v>62</v>
      </c>
      <c r="I91" s="430" t="str">
        <f>RIGHT('BUDGET SUMMARY'!$A$3,LEN($A$3)-15)</f>
        <v xml:space="preserve">  ENTER FUND SOURCE HERE</v>
      </c>
      <c r="J91" s="8" t="s">
        <v>62</v>
      </c>
      <c r="K91" s="432" t="str">
        <f>RIGHT('BUDGET SUMMARY'!$A$4,LEN($A$4)-15)</f>
        <v xml:space="preserve">  ENTER FUND SOURCE HERE</v>
      </c>
      <c r="L91" s="8" t="s">
        <v>62</v>
      </c>
      <c r="M91" s="433" t="str">
        <f>RIGHT('BUDGET SUMMARY'!$A$5,LEN($A$5)-15)</f>
        <v xml:space="preserve">  ENTER FUND SOURCE HERE</v>
      </c>
      <c r="N91" s="8" t="s">
        <v>62</v>
      </c>
      <c r="O91" s="323" t="s">
        <v>53</v>
      </c>
    </row>
    <row r="92" spans="1:17" x14ac:dyDescent="0.2">
      <c r="A92" s="108" t="s">
        <v>76</v>
      </c>
      <c r="B92" s="95"/>
      <c r="C92" s="45"/>
      <c r="D92" s="45"/>
      <c r="E92" s="45"/>
      <c r="F92" s="46"/>
      <c r="G92" s="338"/>
      <c r="H92" s="337"/>
      <c r="I92" s="338"/>
      <c r="J92" s="337"/>
      <c r="K92" s="338"/>
      <c r="L92" s="96"/>
      <c r="M92" s="338"/>
      <c r="N92" s="140"/>
      <c r="O92" s="63"/>
    </row>
    <row r="93" spans="1:17" x14ac:dyDescent="0.2">
      <c r="A93" s="64">
        <v>1</v>
      </c>
      <c r="B93" s="445" t="s">
        <v>188</v>
      </c>
      <c r="C93" s="103"/>
      <c r="D93" s="104"/>
      <c r="E93" s="43"/>
      <c r="F93" s="43"/>
      <c r="G93" s="44">
        <f>ROUND(($C93*$D93)*$G$92,0)</f>
        <v>0</v>
      </c>
      <c r="H93" s="44"/>
      <c r="I93" s="44">
        <f>ROUND(($C93*$D93)*I$92,0)</f>
        <v>0</v>
      </c>
      <c r="J93" s="44"/>
      <c r="K93" s="44">
        <f>ROUND(($C93*$D93)*$K$92,0)</f>
        <v>0</v>
      </c>
      <c r="L93" s="44"/>
      <c r="M93" s="44">
        <f>ROUND(($C93*$D93)*$M$92,0)</f>
        <v>0</v>
      </c>
      <c r="N93" s="141"/>
      <c r="O93" s="167">
        <f t="shared" ref="O93:O100" si="25">SUM(G93:N93)</f>
        <v>0</v>
      </c>
    </row>
    <row r="94" spans="1:17" x14ac:dyDescent="0.2">
      <c r="A94" s="64">
        <v>2</v>
      </c>
      <c r="B94" s="445" t="s">
        <v>189</v>
      </c>
      <c r="C94" s="103"/>
      <c r="D94" s="104"/>
      <c r="E94" s="43"/>
      <c r="F94" s="43"/>
      <c r="G94" s="44">
        <f t="shared" ref="G94:G100" si="26">ROUND(($C94*$D94)*$G$92,0)</f>
        <v>0</v>
      </c>
      <c r="H94" s="44"/>
      <c r="I94" s="44">
        <f t="shared" ref="I94:I100" si="27">ROUND(($C94*$D94)*I$92,0)</f>
        <v>0</v>
      </c>
      <c r="J94" s="44"/>
      <c r="K94" s="44">
        <f t="shared" ref="K94:K100" si="28">ROUND(($C94*$D94)*$K$92,0)</f>
        <v>0</v>
      </c>
      <c r="L94" s="44"/>
      <c r="M94" s="44">
        <f t="shared" ref="M94:M100" si="29">ROUND(($C94*$D94)*$M$92,0)</f>
        <v>0</v>
      </c>
      <c r="N94" s="141"/>
      <c r="O94" s="169">
        <f t="shared" si="25"/>
        <v>0</v>
      </c>
    </row>
    <row r="95" spans="1:17" x14ac:dyDescent="0.2">
      <c r="A95" s="64">
        <v>3</v>
      </c>
      <c r="B95" s="17"/>
      <c r="C95" s="103"/>
      <c r="D95" s="104"/>
      <c r="E95" s="43"/>
      <c r="F95" s="43"/>
      <c r="G95" s="44">
        <f t="shared" si="26"/>
        <v>0</v>
      </c>
      <c r="H95" s="44"/>
      <c r="I95" s="44">
        <f t="shared" si="27"/>
        <v>0</v>
      </c>
      <c r="J95" s="44"/>
      <c r="K95" s="44">
        <f t="shared" si="28"/>
        <v>0</v>
      </c>
      <c r="L95" s="44"/>
      <c r="M95" s="44">
        <f t="shared" si="29"/>
        <v>0</v>
      </c>
      <c r="N95" s="141"/>
      <c r="O95" s="169">
        <f t="shared" si="25"/>
        <v>0</v>
      </c>
    </row>
    <row r="96" spans="1:17" x14ac:dyDescent="0.2">
      <c r="A96" s="64">
        <v>4</v>
      </c>
      <c r="B96" s="17"/>
      <c r="C96" s="103"/>
      <c r="D96" s="104"/>
      <c r="E96" s="43"/>
      <c r="F96" s="43"/>
      <c r="G96" s="44">
        <f t="shared" si="26"/>
        <v>0</v>
      </c>
      <c r="H96" s="44"/>
      <c r="I96" s="44">
        <f t="shared" si="27"/>
        <v>0</v>
      </c>
      <c r="J96" s="44"/>
      <c r="K96" s="44">
        <f t="shared" si="28"/>
        <v>0</v>
      </c>
      <c r="L96" s="44"/>
      <c r="M96" s="44">
        <f t="shared" si="29"/>
        <v>0</v>
      </c>
      <c r="N96" s="141"/>
      <c r="O96" s="169">
        <f t="shared" si="25"/>
        <v>0</v>
      </c>
    </row>
    <row r="97" spans="1:20" x14ac:dyDescent="0.2">
      <c r="A97" s="64">
        <v>5</v>
      </c>
      <c r="B97" s="13"/>
      <c r="C97" s="103"/>
      <c r="D97" s="104"/>
      <c r="E97" s="43"/>
      <c r="F97" s="43"/>
      <c r="G97" s="44">
        <f t="shared" si="26"/>
        <v>0</v>
      </c>
      <c r="H97" s="44"/>
      <c r="I97" s="44">
        <f t="shared" si="27"/>
        <v>0</v>
      </c>
      <c r="J97" s="44"/>
      <c r="K97" s="44">
        <f t="shared" si="28"/>
        <v>0</v>
      </c>
      <c r="L97" s="44"/>
      <c r="M97" s="44">
        <f t="shared" si="29"/>
        <v>0</v>
      </c>
      <c r="N97" s="141"/>
      <c r="O97" s="169">
        <f t="shared" si="25"/>
        <v>0</v>
      </c>
    </row>
    <row r="98" spans="1:20" x14ac:dyDescent="0.2">
      <c r="A98" s="64">
        <v>6</v>
      </c>
      <c r="B98" s="13"/>
      <c r="C98" s="103"/>
      <c r="D98" s="104"/>
      <c r="E98" s="43"/>
      <c r="F98" s="43"/>
      <c r="G98" s="44">
        <f t="shared" si="26"/>
        <v>0</v>
      </c>
      <c r="H98" s="44"/>
      <c r="I98" s="44">
        <f t="shared" si="27"/>
        <v>0</v>
      </c>
      <c r="J98" s="44"/>
      <c r="K98" s="44">
        <f t="shared" si="28"/>
        <v>0</v>
      </c>
      <c r="L98" s="44"/>
      <c r="M98" s="44">
        <f t="shared" si="29"/>
        <v>0</v>
      </c>
      <c r="N98" s="141"/>
      <c r="O98" s="169">
        <f t="shared" si="25"/>
        <v>0</v>
      </c>
    </row>
    <row r="99" spans="1:20" x14ac:dyDescent="0.2">
      <c r="A99" s="64">
        <v>7</v>
      </c>
      <c r="B99" s="13"/>
      <c r="C99" s="103"/>
      <c r="D99" s="104"/>
      <c r="E99" s="43"/>
      <c r="F99" s="43"/>
      <c r="G99" s="44">
        <f t="shared" si="26"/>
        <v>0</v>
      </c>
      <c r="H99" s="44"/>
      <c r="I99" s="44">
        <f t="shared" si="27"/>
        <v>0</v>
      </c>
      <c r="J99" s="44"/>
      <c r="K99" s="44">
        <f t="shared" si="28"/>
        <v>0</v>
      </c>
      <c r="L99" s="44"/>
      <c r="M99" s="44">
        <f t="shared" si="29"/>
        <v>0</v>
      </c>
      <c r="N99" s="141"/>
      <c r="O99" s="167">
        <f t="shared" si="25"/>
        <v>0</v>
      </c>
    </row>
    <row r="100" spans="1:20" x14ac:dyDescent="0.2">
      <c r="A100" s="64">
        <v>8</v>
      </c>
      <c r="B100" s="13"/>
      <c r="C100" s="103"/>
      <c r="D100" s="104"/>
      <c r="E100" s="43"/>
      <c r="F100" s="43"/>
      <c r="G100" s="44">
        <f t="shared" si="26"/>
        <v>0</v>
      </c>
      <c r="H100" s="44"/>
      <c r="I100" s="44">
        <f t="shared" si="27"/>
        <v>0</v>
      </c>
      <c r="J100" s="44"/>
      <c r="K100" s="44">
        <f t="shared" si="28"/>
        <v>0</v>
      </c>
      <c r="L100" s="44"/>
      <c r="M100" s="44">
        <f t="shared" si="29"/>
        <v>0</v>
      </c>
      <c r="N100" s="141"/>
      <c r="O100" s="65">
        <f t="shared" si="25"/>
        <v>0</v>
      </c>
    </row>
    <row r="101" spans="1:20" x14ac:dyDescent="0.2">
      <c r="A101" s="88" t="s">
        <v>68</v>
      </c>
      <c r="B101" s="13"/>
      <c r="C101" s="44">
        <f>SUM(C93:C100)</f>
        <v>0</v>
      </c>
      <c r="D101" s="43"/>
      <c r="E101" s="43"/>
      <c r="F101" s="43"/>
      <c r="G101" s="44">
        <f t="shared" ref="G101:O101" si="30">SUM(G93:G100)</f>
        <v>0</v>
      </c>
      <c r="H101" s="44">
        <f t="shared" si="30"/>
        <v>0</v>
      </c>
      <c r="I101" s="44">
        <f t="shared" si="30"/>
        <v>0</v>
      </c>
      <c r="J101" s="44">
        <f t="shared" si="30"/>
        <v>0</v>
      </c>
      <c r="K101" s="44">
        <f t="shared" si="30"/>
        <v>0</v>
      </c>
      <c r="L101" s="44">
        <f t="shared" si="30"/>
        <v>0</v>
      </c>
      <c r="M101" s="44">
        <f>SUM(M93:M100)</f>
        <v>0</v>
      </c>
      <c r="N101" s="44">
        <f>SUM(N93:N100)</f>
        <v>0</v>
      </c>
      <c r="O101" s="100">
        <f t="shared" si="30"/>
        <v>0</v>
      </c>
    </row>
    <row r="102" spans="1:20" x14ac:dyDescent="0.2">
      <c r="A102" s="68"/>
      <c r="B102" s="12"/>
      <c r="C102" s="50"/>
      <c r="D102" s="50"/>
      <c r="E102" s="50"/>
      <c r="F102" s="50"/>
      <c r="G102" s="12"/>
      <c r="H102" s="12"/>
      <c r="I102" s="12"/>
      <c r="J102" s="12"/>
      <c r="K102" s="12"/>
      <c r="L102" s="12"/>
      <c r="M102" s="12"/>
      <c r="N102" s="12"/>
      <c r="O102" s="69"/>
    </row>
    <row r="103" spans="1:20" x14ac:dyDescent="0.2">
      <c r="A103" s="60" t="s">
        <v>129</v>
      </c>
      <c r="B103" s="10"/>
      <c r="C103" s="48" t="s">
        <v>30</v>
      </c>
      <c r="D103" s="48" t="s">
        <v>33</v>
      </c>
      <c r="E103" s="48" t="s">
        <v>12</v>
      </c>
      <c r="F103" s="49" t="s">
        <v>19</v>
      </c>
      <c r="G103" s="221" t="s">
        <v>75</v>
      </c>
      <c r="H103" s="426" t="str">
        <f>+$G$13</f>
        <v xml:space="preserve"> DISLOCATED WORKER</v>
      </c>
      <c r="I103" s="429" t="s">
        <v>75</v>
      </c>
      <c r="J103" s="426" t="str">
        <f>+$I$13</f>
        <v xml:space="preserve">  ENTER FUND SOURCE HERE</v>
      </c>
      <c r="K103" s="431" t="s">
        <v>75</v>
      </c>
      <c r="L103" s="426" t="str">
        <f>+$K$13</f>
        <v xml:space="preserve">  ENTER FUND SOURCE HERE</v>
      </c>
      <c r="M103" s="425" t="s">
        <v>75</v>
      </c>
      <c r="N103" s="139" t="str">
        <f>+$M$13</f>
        <v xml:space="preserve">  ENTER FUND SOURCE HERE</v>
      </c>
      <c r="O103" s="61"/>
    </row>
    <row r="104" spans="1:20" s="324" customFormat="1" ht="22.5" x14ac:dyDescent="0.2">
      <c r="A104" s="329"/>
      <c r="B104" s="325"/>
      <c r="C104" s="326" t="s">
        <v>31</v>
      </c>
      <c r="D104" s="326" t="s">
        <v>34</v>
      </c>
      <c r="E104" s="326" t="s">
        <v>13</v>
      </c>
      <c r="F104" s="316" t="s">
        <v>35</v>
      </c>
      <c r="G104" s="184" t="str">
        <f>RIGHT('BUDGET SUMMARY'!$A$2,LEN($A$2)-15)</f>
        <v xml:space="preserve"> DISLOCATED WORKER</v>
      </c>
      <c r="H104" s="8" t="s">
        <v>62</v>
      </c>
      <c r="I104" s="430" t="str">
        <f>RIGHT('BUDGET SUMMARY'!$A$3,LEN($A$3)-15)</f>
        <v xml:space="preserve">  ENTER FUND SOURCE HERE</v>
      </c>
      <c r="J104" s="8" t="s">
        <v>62</v>
      </c>
      <c r="K104" s="432" t="str">
        <f>RIGHT('BUDGET SUMMARY'!$A$4,LEN($A$4)-15)</f>
        <v xml:space="preserve">  ENTER FUND SOURCE HERE</v>
      </c>
      <c r="L104" s="8" t="s">
        <v>62</v>
      </c>
      <c r="M104" s="433" t="str">
        <f>RIGHT('BUDGET SUMMARY'!$A$5,LEN($A$5)-15)</f>
        <v xml:space="preserve">  ENTER FUND SOURCE HERE</v>
      </c>
      <c r="N104" s="8" t="s">
        <v>62</v>
      </c>
      <c r="O104" s="323" t="s">
        <v>53</v>
      </c>
    </row>
    <row r="105" spans="1:20" x14ac:dyDescent="0.2">
      <c r="A105" s="108" t="s">
        <v>76</v>
      </c>
      <c r="B105" s="95"/>
      <c r="C105" s="45"/>
      <c r="D105" s="45"/>
      <c r="E105" s="45"/>
      <c r="F105" s="46"/>
      <c r="G105" s="338"/>
      <c r="H105" s="337"/>
      <c r="I105" s="338"/>
      <c r="J105" s="337"/>
      <c r="K105" s="338"/>
      <c r="L105" s="96"/>
      <c r="M105" s="338"/>
      <c r="N105" s="140"/>
      <c r="O105" s="63"/>
    </row>
    <row r="106" spans="1:20" ht="15.75" x14ac:dyDescent="0.25">
      <c r="A106" s="64">
        <v>1</v>
      </c>
      <c r="B106" s="13"/>
      <c r="C106" s="104"/>
      <c r="D106" s="104"/>
      <c r="E106" s="104"/>
      <c r="F106" s="103"/>
      <c r="G106" s="44">
        <f>ROUND(($C106*$D106*$E106*$F106)*$G$105,0)</f>
        <v>0</v>
      </c>
      <c r="H106" s="44"/>
      <c r="I106" s="44">
        <f>ROUND(($C106*$D106*$E106*$F106)*$I$105,0)</f>
        <v>0</v>
      </c>
      <c r="J106" s="44"/>
      <c r="K106" s="44">
        <f>ROUND(($C106*$D106*$E106*$F106)*$K$105,0)</f>
        <v>0</v>
      </c>
      <c r="L106" s="44"/>
      <c r="M106" s="44">
        <f>ROUND(($C106*$D106*$E106*$F106)*$M$105,0)</f>
        <v>0</v>
      </c>
      <c r="N106" s="141"/>
      <c r="O106" s="65">
        <f>SUM(G106:N106)</f>
        <v>0</v>
      </c>
      <c r="T106" s="19" t="s">
        <v>52</v>
      </c>
    </row>
    <row r="107" spans="1:20" x14ac:dyDescent="0.2">
      <c r="A107" s="64">
        <v>2</v>
      </c>
      <c r="B107" s="13"/>
      <c r="C107" s="104"/>
      <c r="D107" s="104"/>
      <c r="E107" s="104"/>
      <c r="F107" s="103"/>
      <c r="G107" s="44">
        <f>ROUND(($C107*$D107*$E107*$F107)*$G$105,0)</f>
        <v>0</v>
      </c>
      <c r="H107" s="44"/>
      <c r="I107" s="44">
        <f>ROUND(($C107*$D107*$E107*$F107)*$I$105,0)</f>
        <v>0</v>
      </c>
      <c r="J107" s="44"/>
      <c r="K107" s="44">
        <f>ROUND(($C107*$D107*$E107*$F107)*$K$105,0)</f>
        <v>0</v>
      </c>
      <c r="L107" s="44"/>
      <c r="M107" s="44">
        <f>ROUND(($C107*$D107*$E107*$F107)*$M$105,0)</f>
        <v>0</v>
      </c>
      <c r="N107" s="141"/>
      <c r="O107" s="65">
        <f>SUM(G107:N107)</f>
        <v>0</v>
      </c>
      <c r="T107" s="18" t="s">
        <v>52</v>
      </c>
    </row>
    <row r="108" spans="1:20" x14ac:dyDescent="0.2">
      <c r="A108" s="64">
        <v>3</v>
      </c>
      <c r="B108" s="13"/>
      <c r="C108" s="104"/>
      <c r="D108" s="104"/>
      <c r="E108" s="104"/>
      <c r="F108" s="103"/>
      <c r="G108" s="44">
        <f>ROUND(($C108*$D108*$E108*$F108)*$G$105,0)</f>
        <v>0</v>
      </c>
      <c r="H108" s="44"/>
      <c r="I108" s="44">
        <f>ROUND(($C108*$D108*$E108*$F108)*$I$105,0)</f>
        <v>0</v>
      </c>
      <c r="J108" s="44"/>
      <c r="K108" s="44">
        <f>ROUND(($C108*$D108*$E108*$F108)*$K$105,0)</f>
        <v>0</v>
      </c>
      <c r="L108" s="44"/>
      <c r="M108" s="44">
        <f>ROUND(($C108*$D108*$E108*$F108)*$M$105,0)</f>
        <v>0</v>
      </c>
      <c r="N108" s="141"/>
      <c r="O108" s="65">
        <f>SUM(G108:N108)</f>
        <v>0</v>
      </c>
      <c r="P108" s="27"/>
      <c r="Q108" s="28"/>
      <c r="R108" s="27"/>
      <c r="S108" s="27"/>
      <c r="T108" s="28"/>
    </row>
    <row r="109" spans="1:20" x14ac:dyDescent="0.2">
      <c r="A109" s="88" t="s">
        <v>68</v>
      </c>
      <c r="B109" s="13"/>
      <c r="C109" s="44"/>
      <c r="D109" s="44"/>
      <c r="E109" s="44"/>
      <c r="F109" s="43"/>
      <c r="G109" s="44">
        <f t="shared" ref="G109:O109" si="31">SUM(G106:G108)</f>
        <v>0</v>
      </c>
      <c r="H109" s="44">
        <f t="shared" si="31"/>
        <v>0</v>
      </c>
      <c r="I109" s="44">
        <f t="shared" si="31"/>
        <v>0</v>
      </c>
      <c r="J109" s="44">
        <f t="shared" si="31"/>
        <v>0</v>
      </c>
      <c r="K109" s="44">
        <f t="shared" si="31"/>
        <v>0</v>
      </c>
      <c r="L109" s="44">
        <f t="shared" si="31"/>
        <v>0</v>
      </c>
      <c r="M109" s="44">
        <f>SUM(M106:M108)</f>
        <v>0</v>
      </c>
      <c r="N109" s="44">
        <f>SUM(N106:N108)</f>
        <v>0</v>
      </c>
      <c r="O109" s="97">
        <f t="shared" si="31"/>
        <v>0</v>
      </c>
      <c r="P109" s="29"/>
      <c r="Q109" s="30"/>
      <c r="R109" s="22"/>
      <c r="S109" s="22"/>
      <c r="T109" s="22"/>
    </row>
    <row r="110" spans="1:20" x14ac:dyDescent="0.2">
      <c r="A110" s="68"/>
      <c r="B110" s="12"/>
      <c r="C110" s="50"/>
      <c r="D110" s="50"/>
      <c r="E110" s="50"/>
      <c r="F110" s="50"/>
      <c r="G110" s="12"/>
      <c r="H110" s="12"/>
      <c r="I110" s="12"/>
      <c r="J110" s="12"/>
      <c r="K110" s="12"/>
      <c r="L110" s="12"/>
      <c r="M110" s="12"/>
      <c r="N110" s="12"/>
      <c r="O110" s="69"/>
      <c r="P110" s="29"/>
      <c r="Q110" s="30"/>
      <c r="R110" s="22"/>
      <c r="S110" s="22"/>
      <c r="T110" s="22"/>
    </row>
    <row r="111" spans="1:20" x14ac:dyDescent="0.2">
      <c r="A111" s="60" t="s">
        <v>130</v>
      </c>
      <c r="B111" s="10"/>
      <c r="C111" s="48" t="s">
        <v>69</v>
      </c>
      <c r="D111" s="48"/>
      <c r="E111" s="48" t="s">
        <v>55</v>
      </c>
      <c r="F111" s="48" t="s">
        <v>70</v>
      </c>
      <c r="G111" s="221" t="s">
        <v>75</v>
      </c>
      <c r="H111" s="426" t="str">
        <f>+$G$13</f>
        <v xml:space="preserve"> DISLOCATED WORKER</v>
      </c>
      <c r="I111" s="429" t="s">
        <v>75</v>
      </c>
      <c r="J111" s="426" t="str">
        <f>+$I$13</f>
        <v xml:space="preserve">  ENTER FUND SOURCE HERE</v>
      </c>
      <c r="K111" s="431" t="s">
        <v>75</v>
      </c>
      <c r="L111" s="426" t="str">
        <f>+$K$13</f>
        <v xml:space="preserve">  ENTER FUND SOURCE HERE</v>
      </c>
      <c r="M111" s="425" t="s">
        <v>75</v>
      </c>
      <c r="N111" s="139" t="str">
        <f>+$M$13</f>
        <v xml:space="preserve">  ENTER FUND SOURCE HERE</v>
      </c>
      <c r="O111" s="61"/>
    </row>
    <row r="112" spans="1:20" s="324" customFormat="1" ht="22.5" x14ac:dyDescent="0.2">
      <c r="A112" s="329"/>
      <c r="B112" s="325"/>
      <c r="C112" s="326" t="s">
        <v>54</v>
      </c>
      <c r="D112" s="326"/>
      <c r="E112" s="326" t="s">
        <v>9</v>
      </c>
      <c r="F112" s="326" t="s">
        <v>16</v>
      </c>
      <c r="G112" s="184" t="str">
        <f>RIGHT('BUDGET SUMMARY'!$A$2,LEN($A$2)-15)</f>
        <v xml:space="preserve"> DISLOCATED WORKER</v>
      </c>
      <c r="H112" s="8" t="s">
        <v>62</v>
      </c>
      <c r="I112" s="430" t="str">
        <f>RIGHT('BUDGET SUMMARY'!$A$3,LEN($A$3)-15)</f>
        <v xml:space="preserve">  ENTER FUND SOURCE HERE</v>
      </c>
      <c r="J112" s="8" t="s">
        <v>62</v>
      </c>
      <c r="K112" s="432" t="str">
        <f>RIGHT('BUDGET SUMMARY'!$A$4,LEN($A$4)-15)</f>
        <v xml:space="preserve">  ENTER FUND SOURCE HERE</v>
      </c>
      <c r="L112" s="8" t="s">
        <v>62</v>
      </c>
      <c r="M112" s="433" t="str">
        <f>RIGHT('BUDGET SUMMARY'!$A$5,LEN($A$5)-15)</f>
        <v xml:space="preserve">  ENTER FUND SOURCE HERE</v>
      </c>
      <c r="N112" s="8" t="s">
        <v>62</v>
      </c>
      <c r="O112" s="323" t="s">
        <v>53</v>
      </c>
    </row>
    <row r="113" spans="1:20" x14ac:dyDescent="0.2">
      <c r="A113" s="108" t="s">
        <v>76</v>
      </c>
      <c r="B113" s="95"/>
      <c r="C113" s="45"/>
      <c r="D113" s="45"/>
      <c r="E113" s="45"/>
      <c r="F113" s="46"/>
      <c r="G113" s="338"/>
      <c r="H113" s="337"/>
      <c r="I113" s="338"/>
      <c r="J113" s="337"/>
      <c r="K113" s="338"/>
      <c r="L113" s="96"/>
      <c r="M113" s="338"/>
      <c r="N113" s="140"/>
      <c r="O113" s="63"/>
    </row>
    <row r="114" spans="1:20" x14ac:dyDescent="0.2">
      <c r="A114" s="64">
        <v>1</v>
      </c>
      <c r="B114" s="13" t="s">
        <v>55</v>
      </c>
      <c r="C114" s="104"/>
      <c r="D114" s="45"/>
      <c r="E114" s="105">
        <v>7.6499999999999999E-2</v>
      </c>
      <c r="F114" s="43"/>
      <c r="G114" s="44">
        <f>ROUND(($C114*$E114)*$G$113,0)</f>
        <v>0</v>
      </c>
      <c r="H114" s="44"/>
      <c r="I114" s="44">
        <f>ROUND(($C114*$E114)*I$113,0)</f>
        <v>0</v>
      </c>
      <c r="J114" s="44"/>
      <c r="K114" s="44">
        <f>ROUND(($C114*$E114)*$K$113,0)</f>
        <v>0</v>
      </c>
      <c r="L114" s="44"/>
      <c r="M114" s="44">
        <f>ROUND(($C114*$E114)*$M$113,0)</f>
        <v>0</v>
      </c>
      <c r="N114" s="141"/>
      <c r="O114" s="65">
        <f>SUM(G114:N114)</f>
        <v>0</v>
      </c>
    </row>
    <row r="115" spans="1:20" x14ac:dyDescent="0.2">
      <c r="A115" s="64">
        <v>2</v>
      </c>
      <c r="B115" s="13" t="s">
        <v>56</v>
      </c>
      <c r="C115" s="44"/>
      <c r="D115" s="45"/>
      <c r="E115" s="43"/>
      <c r="F115" s="104"/>
      <c r="G115" s="44">
        <f>ROUND(($F115)*G$113,0)</f>
        <v>0</v>
      </c>
      <c r="H115" s="44"/>
      <c r="I115" s="44">
        <f>ROUND(($F115)*I$113,0)</f>
        <v>0</v>
      </c>
      <c r="J115" s="44"/>
      <c r="K115" s="44">
        <f>ROUND(($F115)*K$113,0)</f>
        <v>0</v>
      </c>
      <c r="L115" s="44"/>
      <c r="M115" s="44">
        <f>ROUND(($F115)*M$113,0)</f>
        <v>0</v>
      </c>
      <c r="N115" s="141"/>
      <c r="O115" s="65">
        <f>SUM(G115:N115)</f>
        <v>0</v>
      </c>
      <c r="T115" s="25" t="s">
        <v>52</v>
      </c>
    </row>
    <row r="116" spans="1:20" x14ac:dyDescent="0.2">
      <c r="A116" s="64">
        <v>3</v>
      </c>
      <c r="B116" s="22"/>
      <c r="C116" s="44"/>
      <c r="D116" s="43"/>
      <c r="E116" s="43"/>
      <c r="F116" s="104"/>
      <c r="G116" s="44">
        <f>ROUND(($F116)*G$113,0)</f>
        <v>0</v>
      </c>
      <c r="H116" s="44"/>
      <c r="I116" s="44">
        <f>ROUND(($F116)*I$113,0)</f>
        <v>0</v>
      </c>
      <c r="J116" s="44"/>
      <c r="K116" s="44">
        <f>ROUND(($F116)*K$113,0)</f>
        <v>0</v>
      </c>
      <c r="L116" s="44"/>
      <c r="M116" s="44">
        <f>ROUND(($F116)*M$113,0)</f>
        <v>0</v>
      </c>
      <c r="N116" s="141"/>
      <c r="O116" s="65">
        <f>SUM(G116:N116)</f>
        <v>0</v>
      </c>
      <c r="T116" s="25"/>
    </row>
    <row r="117" spans="1:20" x14ac:dyDescent="0.2">
      <c r="A117" s="88" t="s">
        <v>68</v>
      </c>
      <c r="B117" s="13"/>
      <c r="C117" s="43"/>
      <c r="D117" s="43"/>
      <c r="E117" s="43"/>
      <c r="F117" s="43"/>
      <c r="G117" s="44">
        <f t="shared" ref="G117:O117" si="32">SUM(G114:G116)</f>
        <v>0</v>
      </c>
      <c r="H117" s="44">
        <f t="shared" si="32"/>
        <v>0</v>
      </c>
      <c r="I117" s="44">
        <f t="shared" si="32"/>
        <v>0</v>
      </c>
      <c r="J117" s="44">
        <f t="shared" si="32"/>
        <v>0</v>
      </c>
      <c r="K117" s="44">
        <f t="shared" si="32"/>
        <v>0</v>
      </c>
      <c r="L117" s="44">
        <f t="shared" si="32"/>
        <v>0</v>
      </c>
      <c r="M117" s="44">
        <f>SUM(M114:M116)</f>
        <v>0</v>
      </c>
      <c r="N117" s="44">
        <f>SUM(N114:N116)</f>
        <v>0</v>
      </c>
      <c r="O117" s="97">
        <f t="shared" si="32"/>
        <v>0</v>
      </c>
      <c r="T117" s="25"/>
    </row>
    <row r="118" spans="1:20" x14ac:dyDescent="0.2">
      <c r="A118" s="70"/>
      <c r="B118" s="23"/>
      <c r="C118" s="51"/>
      <c r="D118" s="51"/>
      <c r="E118" s="51"/>
      <c r="F118" s="51"/>
      <c r="G118" s="23"/>
      <c r="H118" s="23"/>
      <c r="I118" s="23"/>
      <c r="J118" s="23"/>
      <c r="K118" s="23"/>
      <c r="L118" s="23"/>
      <c r="M118" s="23"/>
      <c r="N118" s="23"/>
      <c r="O118" s="71"/>
      <c r="P118" s="26"/>
      <c r="Q118" s="26"/>
      <c r="R118" s="26"/>
      <c r="S118" s="26"/>
      <c r="T118" s="22"/>
    </row>
    <row r="119" spans="1:20" x14ac:dyDescent="0.2">
      <c r="A119" s="60" t="s">
        <v>143</v>
      </c>
      <c r="B119" s="10"/>
      <c r="C119" s="48" t="s">
        <v>17</v>
      </c>
      <c r="D119" s="52" t="s">
        <v>19</v>
      </c>
      <c r="E119" s="48" t="s">
        <v>12</v>
      </c>
      <c r="F119" s="53"/>
      <c r="G119" s="221" t="s">
        <v>75</v>
      </c>
      <c r="H119" s="426" t="str">
        <f>+$G$13</f>
        <v xml:space="preserve"> DISLOCATED WORKER</v>
      </c>
      <c r="I119" s="429" t="s">
        <v>75</v>
      </c>
      <c r="J119" s="426" t="str">
        <f>+$I$13</f>
        <v xml:space="preserve">  ENTER FUND SOURCE HERE</v>
      </c>
      <c r="K119" s="431" t="s">
        <v>75</v>
      </c>
      <c r="L119" s="426" t="str">
        <f>+$K$13</f>
        <v xml:space="preserve">  ENTER FUND SOURCE HERE</v>
      </c>
      <c r="M119" s="425" t="s">
        <v>75</v>
      </c>
      <c r="N119" s="139" t="str">
        <f>+$M$13</f>
        <v xml:space="preserve">  ENTER FUND SOURCE HERE</v>
      </c>
      <c r="O119" s="61"/>
      <c r="P119" s="22"/>
      <c r="Q119" s="22"/>
      <c r="R119" s="22"/>
      <c r="S119" s="22"/>
    </row>
    <row r="120" spans="1:20" s="324" customFormat="1" ht="22.5" x14ac:dyDescent="0.2">
      <c r="A120" s="329"/>
      <c r="B120" s="325"/>
      <c r="C120" s="326" t="s">
        <v>18</v>
      </c>
      <c r="D120" s="326" t="s">
        <v>57</v>
      </c>
      <c r="E120" s="326" t="s">
        <v>13</v>
      </c>
      <c r="F120" s="316"/>
      <c r="G120" s="184" t="str">
        <f>RIGHT('BUDGET SUMMARY'!$A$2,LEN($A$2)-15)</f>
        <v xml:space="preserve"> DISLOCATED WORKER</v>
      </c>
      <c r="H120" s="8" t="s">
        <v>62</v>
      </c>
      <c r="I120" s="430" t="str">
        <f>RIGHT('BUDGET SUMMARY'!$A$3,LEN($A$3)-15)</f>
        <v xml:space="preserve">  ENTER FUND SOURCE HERE</v>
      </c>
      <c r="J120" s="8" t="s">
        <v>62</v>
      </c>
      <c r="K120" s="432" t="str">
        <f>RIGHT('BUDGET SUMMARY'!$A$4,LEN($A$4)-15)</f>
        <v xml:space="preserve">  ENTER FUND SOURCE HERE</v>
      </c>
      <c r="L120" s="8" t="s">
        <v>62</v>
      </c>
      <c r="M120" s="433" t="str">
        <f>RIGHT('BUDGET SUMMARY'!$A$5,LEN($A$5)-15)</f>
        <v xml:space="preserve">  ENTER FUND SOURCE HERE</v>
      </c>
      <c r="N120" s="8" t="s">
        <v>62</v>
      </c>
      <c r="O120" s="323" t="s">
        <v>53</v>
      </c>
      <c r="P120" s="330"/>
      <c r="Q120" s="330"/>
      <c r="R120" s="330"/>
      <c r="S120" s="330"/>
    </row>
    <row r="121" spans="1:20" x14ac:dyDescent="0.2">
      <c r="A121" s="108" t="s">
        <v>76</v>
      </c>
      <c r="B121" s="95"/>
      <c r="C121" s="45"/>
      <c r="D121" s="45"/>
      <c r="E121" s="45"/>
      <c r="F121" s="46"/>
      <c r="G121" s="338"/>
      <c r="H121" s="337"/>
      <c r="I121" s="338"/>
      <c r="J121" s="337"/>
      <c r="K121" s="338"/>
      <c r="L121" s="96"/>
      <c r="M121" s="338"/>
      <c r="N121" s="140"/>
      <c r="O121" s="63"/>
    </row>
    <row r="122" spans="1:20" x14ac:dyDescent="0.2">
      <c r="A122" s="64">
        <v>1</v>
      </c>
      <c r="B122" s="13"/>
      <c r="C122" s="104"/>
      <c r="D122" s="103"/>
      <c r="E122" s="104"/>
      <c r="F122" s="43"/>
      <c r="G122" s="44">
        <f>ROUND(($C122*$D122*$E122)*$G$121,0)</f>
        <v>0</v>
      </c>
      <c r="H122" s="44"/>
      <c r="I122" s="44">
        <f>ROUND(($C122*$D122*$E122)*$I$121,0)</f>
        <v>0</v>
      </c>
      <c r="J122" s="44"/>
      <c r="K122" s="44">
        <f>ROUND(($C122*$D122*$E122)*$K$121,0)</f>
        <v>0</v>
      </c>
      <c r="L122" s="44"/>
      <c r="M122" s="44">
        <f>ROUND(($C122*$D122*$E122)*$M$121,0)</f>
        <v>0</v>
      </c>
      <c r="N122" s="141"/>
      <c r="O122" s="65">
        <f>SUM(G122:N122)</f>
        <v>0</v>
      </c>
    </row>
    <row r="123" spans="1:20" x14ac:dyDescent="0.2">
      <c r="A123" s="64">
        <v>2</v>
      </c>
      <c r="B123" s="13"/>
      <c r="C123" s="104"/>
      <c r="D123" s="103"/>
      <c r="E123" s="104"/>
      <c r="F123" s="43"/>
      <c r="G123" s="44">
        <f>ROUND(($C123*$D123*$E123)*$G$121,0)</f>
        <v>0</v>
      </c>
      <c r="H123" s="44"/>
      <c r="I123" s="44">
        <f>ROUND(($C123*$D123*$E123)*$I$121,0)</f>
        <v>0</v>
      </c>
      <c r="J123" s="44"/>
      <c r="K123" s="44">
        <f>ROUND(($C123*$D123*$E123)*$K$121,0)</f>
        <v>0</v>
      </c>
      <c r="L123" s="44"/>
      <c r="M123" s="44">
        <f>ROUND(($C123*$D123*$E123)*$M$121,0)</f>
        <v>0</v>
      </c>
      <c r="N123" s="141"/>
      <c r="O123" s="65">
        <f>SUM(G123:N123)</f>
        <v>0</v>
      </c>
      <c r="T123" s="24"/>
    </row>
    <row r="124" spans="1:20" x14ac:dyDescent="0.2">
      <c r="A124" s="64">
        <v>3</v>
      </c>
      <c r="B124" s="22"/>
      <c r="C124" s="104"/>
      <c r="D124" s="103"/>
      <c r="E124" s="104"/>
      <c r="F124" s="43"/>
      <c r="G124" s="44">
        <f>ROUND(($C124*$D124*$E124)*$G$121,0)</f>
        <v>0</v>
      </c>
      <c r="H124" s="44"/>
      <c r="I124" s="44">
        <f>ROUND(($C124*$D124*$E124)*$I$121,0)</f>
        <v>0</v>
      </c>
      <c r="J124" s="44"/>
      <c r="K124" s="44">
        <f>ROUND(($C124*$D124*$E124)*$K$121,0)</f>
        <v>0</v>
      </c>
      <c r="L124" s="44"/>
      <c r="M124" s="44">
        <f>ROUND(($C124*$D124*$E124)*$M$121,0)</f>
        <v>0</v>
      </c>
      <c r="N124" s="141"/>
      <c r="O124" s="65">
        <f>SUM(G124:N124)</f>
        <v>0</v>
      </c>
      <c r="T124" s="24" t="s">
        <v>52</v>
      </c>
    </row>
    <row r="125" spans="1:20" x14ac:dyDescent="0.2">
      <c r="A125" s="88" t="s">
        <v>68</v>
      </c>
      <c r="B125" s="13"/>
      <c r="C125" s="44">
        <f>SUM(C122:C124)</f>
        <v>0</v>
      </c>
      <c r="D125" s="43"/>
      <c r="E125" s="43"/>
      <c r="F125" s="43"/>
      <c r="G125" s="44">
        <f t="shared" ref="G125:O125" si="33">SUM(G122:G124)</f>
        <v>0</v>
      </c>
      <c r="H125" s="44">
        <f t="shared" si="33"/>
        <v>0</v>
      </c>
      <c r="I125" s="44">
        <f t="shared" si="33"/>
        <v>0</v>
      </c>
      <c r="J125" s="44">
        <f t="shared" si="33"/>
        <v>0</v>
      </c>
      <c r="K125" s="44">
        <f t="shared" si="33"/>
        <v>0</v>
      </c>
      <c r="L125" s="44">
        <f t="shared" si="33"/>
        <v>0</v>
      </c>
      <c r="M125" s="44">
        <f>SUM(M122:M124)</f>
        <v>0</v>
      </c>
      <c r="N125" s="44">
        <f>SUM(N122:N124)</f>
        <v>0</v>
      </c>
      <c r="O125" s="100">
        <f t="shared" si="33"/>
        <v>0</v>
      </c>
      <c r="T125" t="s">
        <v>52</v>
      </c>
    </row>
    <row r="126" spans="1:20" x14ac:dyDescent="0.2">
      <c r="A126" s="37"/>
      <c r="B126" s="22"/>
      <c r="C126" s="72"/>
      <c r="D126" s="72"/>
      <c r="E126" s="72"/>
      <c r="F126" s="72"/>
      <c r="G126" s="22"/>
      <c r="H126" s="22"/>
      <c r="I126" s="22"/>
      <c r="J126" s="22"/>
      <c r="K126" s="22"/>
      <c r="L126" s="22"/>
      <c r="M126" s="22"/>
      <c r="N126" s="22"/>
      <c r="O126" s="38"/>
    </row>
    <row r="127" spans="1:20" x14ac:dyDescent="0.2">
      <c r="A127" s="89"/>
      <c r="B127" s="23"/>
      <c r="C127" s="51"/>
      <c r="D127" s="51"/>
      <c r="E127" s="51"/>
      <c r="F127" s="51"/>
      <c r="G127" s="57"/>
      <c r="H127" s="57"/>
      <c r="I127" s="57"/>
      <c r="J127" s="57"/>
      <c r="K127" s="57"/>
      <c r="L127" s="57"/>
      <c r="M127" s="57"/>
      <c r="N127" s="57"/>
      <c r="O127" s="90"/>
    </row>
    <row r="128" spans="1:20" ht="13.5" thickBot="1" x14ac:dyDescent="0.25">
      <c r="A128" s="91" t="s">
        <v>185</v>
      </c>
      <c r="B128" s="92"/>
      <c r="C128" s="93"/>
      <c r="D128" s="93"/>
      <c r="E128" s="93"/>
      <c r="F128" s="93"/>
      <c r="G128" s="192">
        <f t="shared" ref="G128:O128" si="34">+G101+G81+G74+G109+G117+G125+G88+G67+G52+G41</f>
        <v>0</v>
      </c>
      <c r="H128" s="192">
        <f t="shared" si="34"/>
        <v>0</v>
      </c>
      <c r="I128" s="192">
        <f t="shared" si="34"/>
        <v>0</v>
      </c>
      <c r="J128" s="192">
        <f t="shared" si="34"/>
        <v>0</v>
      </c>
      <c r="K128" s="192">
        <f t="shared" si="34"/>
        <v>0</v>
      </c>
      <c r="L128" s="192">
        <f t="shared" si="34"/>
        <v>0</v>
      </c>
      <c r="M128" s="192">
        <f t="shared" si="34"/>
        <v>0</v>
      </c>
      <c r="N128" s="192">
        <f t="shared" si="34"/>
        <v>0</v>
      </c>
      <c r="O128" s="200">
        <f t="shared" si="34"/>
        <v>0</v>
      </c>
      <c r="P128" s="26"/>
      <c r="Q128" s="26"/>
      <c r="R128" s="26"/>
      <c r="S128" s="22" t="s">
        <v>52</v>
      </c>
      <c r="T128" s="26"/>
    </row>
    <row r="129" spans="1:20" x14ac:dyDescent="0.2">
      <c r="A129" s="33"/>
      <c r="B129" s="23"/>
      <c r="C129" s="51"/>
      <c r="D129" s="51"/>
      <c r="E129" s="51"/>
      <c r="F129" s="51"/>
      <c r="G129" s="57"/>
      <c r="H129" s="57"/>
      <c r="I129" s="57"/>
      <c r="J129" s="57"/>
      <c r="K129" s="57"/>
      <c r="L129" s="57"/>
      <c r="M129" s="57"/>
      <c r="N129" s="57"/>
      <c r="O129" s="58"/>
    </row>
    <row r="130" spans="1:20" x14ac:dyDescent="0.2">
      <c r="A130" s="33"/>
      <c r="B130" s="23"/>
      <c r="C130" s="51"/>
      <c r="D130" s="51"/>
      <c r="E130" s="51"/>
      <c r="F130" s="51"/>
      <c r="G130" s="57"/>
      <c r="H130" s="57"/>
      <c r="I130" s="57"/>
      <c r="J130" s="57"/>
      <c r="K130" s="57"/>
      <c r="L130" s="57"/>
      <c r="M130" s="57"/>
      <c r="N130" s="57"/>
      <c r="O130" s="58"/>
    </row>
    <row r="131" spans="1:20" ht="13.5" thickBot="1" x14ac:dyDescent="0.25">
      <c r="A131" s="33"/>
      <c r="B131" s="23"/>
      <c r="C131" s="51"/>
      <c r="D131" s="51"/>
      <c r="E131" s="51"/>
      <c r="F131" s="51"/>
      <c r="G131" s="57"/>
      <c r="H131" s="57"/>
      <c r="I131" s="57"/>
      <c r="J131" s="57"/>
      <c r="K131" s="57"/>
      <c r="L131" s="57"/>
      <c r="M131" s="57"/>
      <c r="N131" s="57"/>
      <c r="O131" s="58"/>
    </row>
    <row r="132" spans="1:20" ht="15" x14ac:dyDescent="0.25">
      <c r="A132" s="111"/>
      <c r="B132" s="112"/>
      <c r="C132" s="113"/>
      <c r="D132" s="113"/>
      <c r="E132" s="113"/>
      <c r="F132" s="114"/>
      <c r="G132" s="221" t="s">
        <v>75</v>
      </c>
      <c r="H132" s="426" t="str">
        <f>+$G$13</f>
        <v xml:space="preserve"> DISLOCATED WORKER</v>
      </c>
      <c r="I132" s="429" t="s">
        <v>75</v>
      </c>
      <c r="J132" s="426" t="str">
        <f>+$I$13</f>
        <v xml:space="preserve">  ENTER FUND SOURCE HERE</v>
      </c>
      <c r="K132" s="431" t="s">
        <v>75</v>
      </c>
      <c r="L132" s="426" t="str">
        <f>+$K$13</f>
        <v xml:space="preserve">  ENTER FUND SOURCE HERE</v>
      </c>
      <c r="M132" s="425" t="s">
        <v>75</v>
      </c>
      <c r="N132" s="139" t="str">
        <f>+$M$13</f>
        <v xml:space="preserve">  ENTER FUND SOURCE HERE</v>
      </c>
      <c r="O132" s="115"/>
    </row>
    <row r="133" spans="1:20" s="324" customFormat="1" ht="23.25" thickBot="1" x14ac:dyDescent="0.25">
      <c r="A133" s="331"/>
      <c r="B133" s="332"/>
      <c r="C133" s="333"/>
      <c r="D133" s="333"/>
      <c r="E133" s="333"/>
      <c r="F133" s="334"/>
      <c r="G133" s="184" t="str">
        <f>RIGHT('BUDGET SUMMARY'!$A$2,LEN($A$2)-15)</f>
        <v xml:space="preserve"> DISLOCATED WORKER</v>
      </c>
      <c r="H133" s="8" t="s">
        <v>62</v>
      </c>
      <c r="I133" s="430" t="str">
        <f>RIGHT('BUDGET SUMMARY'!$A$3,LEN($A$3)-15)</f>
        <v xml:space="preserve">  ENTER FUND SOURCE HERE</v>
      </c>
      <c r="J133" s="8" t="s">
        <v>62</v>
      </c>
      <c r="K133" s="432" t="str">
        <f>RIGHT('BUDGET SUMMARY'!$A$4,LEN($A$4)-15)</f>
        <v xml:space="preserve">  ENTER FUND SOURCE HERE</v>
      </c>
      <c r="L133" s="8" t="s">
        <v>62</v>
      </c>
      <c r="M133" s="433" t="str">
        <f>RIGHT('BUDGET SUMMARY'!$A$5,LEN($A$5)-15)</f>
        <v xml:space="preserve">  ENTER FUND SOURCE HERE</v>
      </c>
      <c r="N133" s="8" t="s">
        <v>62</v>
      </c>
      <c r="O133" s="335" t="s">
        <v>53</v>
      </c>
    </row>
    <row r="134" spans="1:20" hidden="1" x14ac:dyDescent="0.2">
      <c r="A134" s="33"/>
      <c r="B134" s="23"/>
      <c r="C134" s="51"/>
      <c r="D134" s="51"/>
      <c r="E134" s="51"/>
      <c r="F134" s="51"/>
      <c r="G134" s="57"/>
      <c r="H134" s="57"/>
      <c r="I134" s="57"/>
      <c r="J134" s="57"/>
      <c r="K134" s="57"/>
      <c r="L134" s="57"/>
      <c r="M134" s="57"/>
      <c r="N134" s="57"/>
      <c r="O134" s="58"/>
    </row>
    <row r="135" spans="1:20" hidden="1" x14ac:dyDescent="0.2">
      <c r="A135" s="33"/>
      <c r="B135" s="23"/>
      <c r="C135" s="51"/>
      <c r="D135" s="51"/>
      <c r="E135" s="51"/>
      <c r="F135" s="51"/>
      <c r="G135" s="23"/>
      <c r="H135" s="23"/>
      <c r="I135" s="23"/>
      <c r="J135" s="23"/>
      <c r="K135" s="23"/>
      <c r="L135" s="23"/>
      <c r="M135" s="23"/>
      <c r="N135" s="23"/>
      <c r="O135" s="116"/>
    </row>
    <row r="136" spans="1:20" ht="16.5" hidden="1" customHeight="1" thickBot="1" x14ac:dyDescent="0.25">
      <c r="A136" s="75" t="s">
        <v>120</v>
      </c>
      <c r="B136" s="76"/>
      <c r="C136" s="77"/>
      <c r="D136" s="77"/>
      <c r="E136" s="77"/>
      <c r="F136" s="77"/>
      <c r="G136" s="78"/>
      <c r="H136" s="78">
        <f>+H128</f>
        <v>0</v>
      </c>
      <c r="I136" s="78"/>
      <c r="J136" s="78">
        <f>+J128</f>
        <v>0</v>
      </c>
      <c r="K136" s="78"/>
      <c r="L136" s="78">
        <f>+L128</f>
        <v>0</v>
      </c>
      <c r="M136" s="78"/>
      <c r="N136" s="78">
        <f>+N128</f>
        <v>0</v>
      </c>
      <c r="O136" s="78">
        <f>SUM(H136:N136)</f>
        <v>0</v>
      </c>
      <c r="P136" s="26"/>
      <c r="Q136" s="26"/>
      <c r="R136" s="26"/>
      <c r="S136" s="22" t="s">
        <v>52</v>
      </c>
      <c r="T136" s="26"/>
    </row>
    <row r="137" spans="1:20" ht="13.5" hidden="1" thickTop="1" x14ac:dyDescent="0.2">
      <c r="O137" s="278"/>
    </row>
    <row r="138" spans="1:20" hidden="1" x14ac:dyDescent="0.2">
      <c r="O138" s="279"/>
    </row>
    <row r="139" spans="1:20" ht="16.5" customHeight="1" thickBot="1" x14ac:dyDescent="0.3">
      <c r="A139" s="79" t="s">
        <v>67</v>
      </c>
      <c r="B139" s="80"/>
      <c r="C139" s="81"/>
      <c r="D139" s="81"/>
      <c r="E139" s="81"/>
      <c r="F139" s="81"/>
      <c r="G139" s="280">
        <f>+G128+H136</f>
        <v>0</v>
      </c>
      <c r="H139" s="280"/>
      <c r="I139" s="280">
        <f>+I128+J136</f>
        <v>0</v>
      </c>
      <c r="J139" s="280"/>
      <c r="K139" s="280">
        <f>+K128+L136</f>
        <v>0</v>
      </c>
      <c r="L139" s="280"/>
      <c r="M139" s="280">
        <f>+M128+N136</f>
        <v>0</v>
      </c>
      <c r="N139" s="280"/>
      <c r="O139" s="280">
        <f>SUM(G139:N139)</f>
        <v>0</v>
      </c>
      <c r="Q139" s="85"/>
    </row>
    <row r="140" spans="1:20" s="366" customFormat="1" ht="16.5" customHeight="1" thickTop="1" x14ac:dyDescent="0.25">
      <c r="A140" s="86"/>
      <c r="B140" s="292"/>
      <c r="C140" s="72"/>
      <c r="D140" s="72"/>
      <c r="E140" s="72"/>
      <c r="F140" s="72"/>
      <c r="G140" s="87"/>
      <c r="H140" s="87"/>
      <c r="I140" s="87"/>
      <c r="J140" s="87"/>
      <c r="K140" s="87"/>
      <c r="L140" s="87"/>
      <c r="M140" s="87"/>
      <c r="N140" s="87"/>
      <c r="O140" s="87"/>
      <c r="Q140" s="85"/>
    </row>
    <row r="141" spans="1:20" s="291" customFormat="1" ht="16.5" customHeight="1" thickBot="1" x14ac:dyDescent="0.3">
      <c r="A141" s="454" t="s">
        <v>199</v>
      </c>
      <c r="B141" s="455"/>
      <c r="C141" s="456"/>
      <c r="D141" s="456"/>
      <c r="E141" s="455"/>
      <c r="F141" s="457" t="e">
        <f>G141/G139</f>
        <v>#DIV/0!</v>
      </c>
      <c r="G141" s="458">
        <f>+G74+H74+G81+H81+G88+H88+G93+H93+G94+H94</f>
        <v>0</v>
      </c>
      <c r="H141" s="463" t="e">
        <f>I141/I139</f>
        <v>#DIV/0!</v>
      </c>
      <c r="I141" s="458">
        <f>+I74+J74+I81+J81+I88+J88+I93+J93+I94+J94</f>
        <v>0</v>
      </c>
      <c r="J141" s="463" t="e">
        <f>K141/K139</f>
        <v>#DIV/0!</v>
      </c>
      <c r="K141" s="458">
        <f>+K74+L74+K81+L81+K88+L88+K93+L93+K94+L94</f>
        <v>0</v>
      </c>
      <c r="L141" s="463" t="e">
        <f>M141/M139</f>
        <v>#DIV/0!</v>
      </c>
      <c r="M141" s="458">
        <f>+M74+N74+M81+N81+M88+N88+M93+N93+M94+N94</f>
        <v>0</v>
      </c>
      <c r="N141" s="463" t="e">
        <f>O141/O139</f>
        <v>#DIV/0!</v>
      </c>
      <c r="O141" s="458">
        <f>+O74+P74+O81+P81+O88+P88+O93+P93+O94+P94</f>
        <v>0</v>
      </c>
    </row>
    <row r="142" spans="1:20" s="366" customFormat="1" ht="16.5" customHeight="1" thickTop="1" x14ac:dyDescent="0.2">
      <c r="C142" s="47"/>
      <c r="D142" s="47"/>
      <c r="E142" s="72"/>
      <c r="F142" s="459"/>
      <c r="H142" s="464"/>
      <c r="J142" s="464"/>
      <c r="L142" s="464"/>
      <c r="N142" s="464"/>
    </row>
    <row r="143" spans="1:20" s="291" customFormat="1" ht="16.5" customHeight="1" thickBot="1" x14ac:dyDescent="0.3">
      <c r="A143" s="79" t="s">
        <v>200</v>
      </c>
      <c r="B143" s="460"/>
      <c r="C143" s="461"/>
      <c r="D143" s="461"/>
      <c r="E143" s="460"/>
      <c r="F143" s="462" t="e">
        <f>G143/G139</f>
        <v>#DIV/0!</v>
      </c>
      <c r="G143" s="280">
        <f>G139-G141</f>
        <v>0</v>
      </c>
      <c r="H143" s="465" t="e">
        <f>I143/I139</f>
        <v>#DIV/0!</v>
      </c>
      <c r="I143" s="280">
        <f>I139-I141</f>
        <v>0</v>
      </c>
      <c r="J143" s="465" t="e">
        <f>K143/K139</f>
        <v>#DIV/0!</v>
      </c>
      <c r="K143" s="280">
        <f>K139-K141</f>
        <v>0</v>
      </c>
      <c r="L143" s="465" t="e">
        <f>M143/M139</f>
        <v>#DIV/0!</v>
      </c>
      <c r="M143" s="280">
        <f>M139-M141</f>
        <v>0</v>
      </c>
      <c r="N143" s="465" t="e">
        <f>O143/O139</f>
        <v>#DIV/0!</v>
      </c>
      <c r="O143" s="280">
        <f>O139-O141</f>
        <v>0</v>
      </c>
    </row>
    <row r="144" spans="1:20" ht="13.5" thickTop="1" x14ac:dyDescent="0.2"/>
  </sheetData>
  <sheetProtection formatCells="0" formatColumns="0" formatRows="0" insertColumns="0" insertRows="0" deleteColumns="0" deleteRows="0" sort="0"/>
  <protectedRanges>
    <protectedRange sqref="A144:O179 M119:N119 K133 M133 A71:IV75 A69:F70 A76:F77 A83:F84 A90:F91 A103:F104 A111:F112 A119:F120 O76:IV77 O69:IV70 O83:IV84 O90:IV91 O103:IV104 O111:IV112 O119:IV120 M132:N132 G13 G44 G55 G70 G77 G84 G91 G104 G112 G120 G133 I13 I44 I55 I70 I77 I84 I91 I104 I112 I120 I133 K13 M13 M12:N12 K44 M44 M43:N43 K55 M55 M54:N54 K70 M70 M69:N69 K77 M77 M76:N76 K84 M84 M83:N83 K91 M91 M90:N90 K104 M104 M103:N103 K112 M112 M111:N111 K120 M120 G14:M14 G45:M45 G56:M56 A78:IV82 A85:IV89 A92:IV102 A105:IV110 A113:IV118 A121:IV127 A1:G6" name="Range1"/>
    <protectedRange sqref="A46:O51 A15:O40 A57:O66" name="Budget sheet Prog Serv_2"/>
    <protectedRange sqref="A52:O53 A41:O41 A67:O67" name="Budget sheet Prog Activities_2"/>
    <protectedRange sqref="A141:O143" name="Budget sheet Training Percent"/>
  </protectedRanges>
  <mergeCells count="5">
    <mergeCell ref="A69:B69"/>
    <mergeCell ref="A54:B54"/>
    <mergeCell ref="A12:B12"/>
    <mergeCell ref="A10:O10"/>
    <mergeCell ref="A11:O11"/>
  </mergeCells>
  <phoneticPr fontId="0" type="noConversion"/>
  <pageMargins left="0" right="0" top="0.85" bottom="0.49" header="0.25" footer="0.25"/>
  <pageSetup scale="65" fitToHeight="0" orientation="landscape" r:id="rId1"/>
  <headerFooter alignWithMargins="0">
    <oddFooter>Page &amp;P of &amp;N</oddFooter>
  </headerFooter>
  <rowBreaks count="1" manualBreakCount="1">
    <brk id="8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2"/>
  <sheetViews>
    <sheetView zoomScaleNormal="100" workbookViewId="0">
      <selection activeCell="O20" sqref="O20"/>
    </sheetView>
  </sheetViews>
  <sheetFormatPr defaultRowHeight="12.75" x14ac:dyDescent="0.2"/>
  <cols>
    <col min="2" max="2" width="14.28515625" customWidth="1"/>
    <col min="3" max="3" width="28.140625" customWidth="1"/>
    <col min="4" max="4" width="16.5703125" customWidth="1"/>
    <col min="5" max="5" width="18" customWidth="1"/>
    <col min="6" max="7" width="16" customWidth="1"/>
    <col min="8" max="10" width="16" hidden="1" customWidth="1"/>
    <col min="11" max="11" width="14.42578125" customWidth="1"/>
  </cols>
  <sheetData>
    <row r="1" spans="1:11" x14ac:dyDescent="0.2">
      <c r="A1" s="118" t="str">
        <f>+'BUDGET '!A1</f>
        <v>Agency Name:  ENTER YOUR AGENCY NAME HERE</v>
      </c>
      <c r="G1" s="94"/>
      <c r="H1" s="94"/>
      <c r="I1" s="94"/>
      <c r="J1" s="94">
        <f ca="1">TODAY()</f>
        <v>45723</v>
      </c>
    </row>
    <row r="2" spans="1:11" x14ac:dyDescent="0.2">
      <c r="A2" s="118" t="str">
        <f>+'BUDGET '!A2</f>
        <v>Funding Source: DISLOCATED WORKER</v>
      </c>
      <c r="G2" s="34"/>
      <c r="H2" s="34"/>
      <c r="I2" s="34"/>
      <c r="J2" s="34" t="s">
        <v>63</v>
      </c>
    </row>
    <row r="3" spans="1:11" x14ac:dyDescent="0.2">
      <c r="A3" s="118" t="str">
        <f>+'BUDGET '!A3</f>
        <v>Funding Source:  ENTER FUND SOURCE HERE</v>
      </c>
    </row>
    <row r="4" spans="1:11" x14ac:dyDescent="0.2">
      <c r="A4" s="118" t="str">
        <f>+'BUDGET '!A4</f>
        <v>Funding Source:  ENTER FUND SOURCE HERE</v>
      </c>
    </row>
    <row r="5" spans="1:11" x14ac:dyDescent="0.2">
      <c r="A5" s="118" t="str">
        <f>+'BUDGET '!A5</f>
        <v>Funding Source:  ENTER FUND SOURCE HERE</v>
      </c>
    </row>
    <row r="6" spans="1:11" x14ac:dyDescent="0.2">
      <c r="A6" s="118" t="str">
        <f>+'BUDGET '!A6</f>
        <v>Addendum #:   REQUEST FOR PROPOSAL</v>
      </c>
    </row>
    <row r="7" spans="1:11" x14ac:dyDescent="0.2">
      <c r="A7" s="1"/>
    </row>
    <row r="8" spans="1:11" ht="15.75" x14ac:dyDescent="0.25">
      <c r="A8" s="506" t="s">
        <v>0</v>
      </c>
      <c r="B8" s="506"/>
      <c r="C8" s="506"/>
      <c r="D8" s="506"/>
      <c r="E8" s="506"/>
      <c r="F8" s="506"/>
      <c r="G8" s="506"/>
      <c r="H8" s="506"/>
      <c r="I8" s="506"/>
      <c r="J8" s="506"/>
    </row>
    <row r="10" spans="1:11" x14ac:dyDescent="0.2">
      <c r="A10" s="507" t="s">
        <v>166</v>
      </c>
      <c r="B10" s="507"/>
      <c r="C10" s="507"/>
      <c r="D10" s="507"/>
      <c r="E10" s="507"/>
      <c r="F10" s="507"/>
      <c r="G10" s="507"/>
      <c r="H10" s="507"/>
      <c r="I10" s="507"/>
      <c r="J10" s="507"/>
    </row>
    <row r="11" spans="1:11" ht="13.5" thickBot="1" x14ac:dyDescent="0.25"/>
    <row r="12" spans="1:11" ht="13.5" thickTop="1" x14ac:dyDescent="0.2">
      <c r="A12" s="508" t="s">
        <v>59</v>
      </c>
      <c r="B12" s="509"/>
      <c r="C12" s="510"/>
      <c r="D12" s="466" t="s">
        <v>1</v>
      </c>
      <c r="E12" s="466" t="s">
        <v>3</v>
      </c>
      <c r="F12" s="467" t="s">
        <v>5</v>
      </c>
      <c r="G12" s="468"/>
      <c r="H12" s="469"/>
      <c r="I12" s="470"/>
      <c r="J12" s="471"/>
      <c r="K12" s="155"/>
    </row>
    <row r="13" spans="1:11" ht="51" x14ac:dyDescent="0.2">
      <c r="A13" s="511"/>
      <c r="B13" s="512"/>
      <c r="C13" s="513"/>
      <c r="D13" s="3" t="s">
        <v>2</v>
      </c>
      <c r="E13" s="3" t="s">
        <v>4</v>
      </c>
      <c r="F13" s="160" t="s">
        <v>2</v>
      </c>
      <c r="G13" s="152" t="str">
        <f>+A2</f>
        <v>Funding Source: DISLOCATED WORKER</v>
      </c>
      <c r="H13" s="153" t="str">
        <f>+A3</f>
        <v>Funding Source:  ENTER FUND SOURCE HERE</v>
      </c>
      <c r="I13" s="154" t="str">
        <f>+A4</f>
        <v>Funding Source:  ENTER FUND SOURCE HERE</v>
      </c>
      <c r="J13" s="472" t="str">
        <f>+A5</f>
        <v>Funding Source:  ENTER FUND SOURCE HERE</v>
      </c>
      <c r="K13" s="156" t="s">
        <v>94</v>
      </c>
    </row>
    <row r="14" spans="1:11" x14ac:dyDescent="0.2">
      <c r="A14" s="37"/>
      <c r="B14" s="292"/>
      <c r="C14" s="292"/>
      <c r="D14" s="5"/>
      <c r="E14" s="5"/>
      <c r="F14" s="448"/>
      <c r="G14" s="166"/>
      <c r="H14" s="5"/>
      <c r="I14" s="5"/>
      <c r="J14" s="473"/>
      <c r="K14" s="163"/>
    </row>
    <row r="15" spans="1:11" ht="15" customHeight="1" x14ac:dyDescent="0.2">
      <c r="A15" s="474" t="str">
        <f>+'BUDGET '!A11:O11</f>
        <v>2.4  STAFF__PARTICIPANT BUDGET</v>
      </c>
      <c r="B15" s="197"/>
      <c r="C15" s="201"/>
      <c r="D15" s="375"/>
      <c r="E15" s="375"/>
      <c r="F15" s="378" t="s">
        <v>52</v>
      </c>
      <c r="G15" s="380"/>
      <c r="H15" s="375"/>
      <c r="I15" s="375"/>
      <c r="J15" s="475"/>
      <c r="K15" s="374"/>
    </row>
    <row r="16" spans="1:11" ht="15" customHeight="1" x14ac:dyDescent="0.2">
      <c r="A16" s="476" t="str">
        <f>+'BUDGET '!A12:B12</f>
        <v>2.4.1  Salaries and Wages</v>
      </c>
      <c r="B16" s="231"/>
      <c r="C16" s="232"/>
      <c r="D16" s="296">
        <f>+'BUDGET '!G41+'BUDGET '!I41+'BUDGET '!K41+'BUDGET '!M41</f>
        <v>0</v>
      </c>
      <c r="E16" s="296">
        <f>+'BUDGET '!H41+'BUDGET '!J41+'BUDGET '!L41+'BUDGET '!N41</f>
        <v>0</v>
      </c>
      <c r="F16" s="161">
        <f t="shared" ref="F16:F23" si="0">+D16+E16</f>
        <v>0</v>
      </c>
      <c r="G16" s="158">
        <f>+'BUDGET '!G41+'BUDGET '!H41</f>
        <v>0</v>
      </c>
      <c r="H16" s="296">
        <f>+'BUDGET '!I41+'BUDGET '!J41</f>
        <v>0</v>
      </c>
      <c r="I16" s="296">
        <f>+'BUDGET '!K41+'BUDGET '!L41</f>
        <v>0</v>
      </c>
      <c r="J16" s="65">
        <f>+'BUDGET '!M41+'BUDGET '!N41</f>
        <v>0</v>
      </c>
      <c r="K16" s="164">
        <f>+'BUDGET '!O41</f>
        <v>0</v>
      </c>
    </row>
    <row r="17" spans="1:11" ht="15" customHeight="1" x14ac:dyDescent="0.2">
      <c r="A17" s="476" t="str">
        <f>+'BUDGET '!A43</f>
        <v>2.4.2  Fringes</v>
      </c>
      <c r="B17" s="231"/>
      <c r="C17" s="232"/>
      <c r="D17" s="296">
        <f>+'BUDGET '!G52+'BUDGET '!I52+'BUDGET '!K52+'BUDGET '!M52</f>
        <v>0</v>
      </c>
      <c r="E17" s="296">
        <f>+'BUDGET '!H52+'BUDGET '!J52+'BUDGET '!L52+'BUDGET '!N52</f>
        <v>0</v>
      </c>
      <c r="F17" s="161">
        <f t="shared" si="0"/>
        <v>0</v>
      </c>
      <c r="G17" s="158">
        <f>+'BUDGET '!G52+'BUDGET '!H52</f>
        <v>0</v>
      </c>
      <c r="H17" s="296">
        <f>+'BUDGET '!I52+'BUDGET '!J52</f>
        <v>0</v>
      </c>
      <c r="I17" s="296">
        <f>+'BUDGET '!K52+'BUDGET '!L52</f>
        <v>0</v>
      </c>
      <c r="J17" s="65">
        <f>+'BUDGET '!M52+'BUDGET '!N52</f>
        <v>0</v>
      </c>
      <c r="K17" s="164">
        <f>+'BUDGET '!O52</f>
        <v>0</v>
      </c>
    </row>
    <row r="18" spans="1:11" ht="15" customHeight="1" x14ac:dyDescent="0.2">
      <c r="A18" s="476" t="str">
        <f>+'BUDGET '!A54:B54</f>
        <v>2.4.3  Other Staffing Costs</v>
      </c>
      <c r="B18" s="231"/>
      <c r="C18" s="232"/>
      <c r="D18" s="296">
        <f>+'BUDGET '!G67+'BUDGET '!I67+'BUDGET '!K67+'BUDGET '!M67</f>
        <v>0</v>
      </c>
      <c r="E18" s="296">
        <f>+'BUDGET '!H67+'BUDGET '!J67+'BUDGET '!L67+'BUDGET '!N67</f>
        <v>0</v>
      </c>
      <c r="F18" s="161">
        <f t="shared" si="0"/>
        <v>0</v>
      </c>
      <c r="G18" s="158">
        <f>+'BUDGET '!G67+'BUDGET '!H67</f>
        <v>0</v>
      </c>
      <c r="H18" s="296">
        <f>+'BUDGET '!I67+'BUDGET '!J67</f>
        <v>0</v>
      </c>
      <c r="I18" s="296">
        <f>+'BUDGET '!K67+'BUDGET '!L67</f>
        <v>0</v>
      </c>
      <c r="J18" s="65">
        <f>+'BUDGET '!M67+'BUDGET '!N67</f>
        <v>0</v>
      </c>
      <c r="K18" s="164">
        <f>+'BUDGET '!O67</f>
        <v>0</v>
      </c>
    </row>
    <row r="19" spans="1:11" s="366" customFormat="1" ht="15" customHeight="1" thickBot="1" x14ac:dyDescent="0.25">
      <c r="A19" s="517" t="s">
        <v>183</v>
      </c>
      <c r="B19" s="518"/>
      <c r="C19" s="519"/>
      <c r="D19" s="369">
        <f>SUM(D16:D18)</f>
        <v>0</v>
      </c>
      <c r="E19" s="369">
        <f>SUM(E16:E18)</f>
        <v>0</v>
      </c>
      <c r="F19" s="376">
        <f>SUM(F16:F18)</f>
        <v>0</v>
      </c>
      <c r="G19" s="379">
        <f>SUM(G16:G18)</f>
        <v>0</v>
      </c>
      <c r="H19" s="379">
        <f t="shared" ref="H19:I19" si="1">SUM(H16:H18)</f>
        <v>0</v>
      </c>
      <c r="I19" s="379">
        <f t="shared" si="1"/>
        <v>0</v>
      </c>
      <c r="J19" s="477">
        <f>SUM(J16:J18)</f>
        <v>0</v>
      </c>
      <c r="K19" s="377">
        <f>SUM(K16:K18)</f>
        <v>0</v>
      </c>
    </row>
    <row r="20" spans="1:11" ht="15" customHeight="1" thickTop="1" x14ac:dyDescent="0.2">
      <c r="A20" s="478" t="str">
        <f>+'BUDGET '!A69:B69</f>
        <v>2.4.4  Vocational/Occ Education/Training</v>
      </c>
      <c r="B20" s="4"/>
      <c r="C20" s="4"/>
      <c r="D20" s="367">
        <f>+'BUDGET '!G74+'BUDGET '!I74+'BUDGET '!K74+'BUDGET '!M74</f>
        <v>0</v>
      </c>
      <c r="E20" s="367">
        <f>+'BUDGET '!H74+'BUDGET '!J74+'BUDGET '!L74+'BUDGET '!N74</f>
        <v>0</v>
      </c>
      <c r="F20" s="373">
        <f t="shared" si="0"/>
        <v>0</v>
      </c>
      <c r="G20" s="364">
        <f>+'BUDGET '!G74+'BUDGET '!H74</f>
        <v>0</v>
      </c>
      <c r="H20" s="367">
        <f>+'BUDGET '!I74+'BUDGET '!J74</f>
        <v>0</v>
      </c>
      <c r="I20" s="367">
        <f>+'BUDGET '!K74+'BUDGET '!L74</f>
        <v>0</v>
      </c>
      <c r="J20" s="479">
        <f>+'BUDGET '!M74+'BUDGET '!N74</f>
        <v>0</v>
      </c>
      <c r="K20" s="368">
        <f>+'BUDGET '!O74</f>
        <v>0</v>
      </c>
    </row>
    <row r="21" spans="1:11" ht="15" customHeight="1" x14ac:dyDescent="0.2">
      <c r="A21" s="478" t="str">
        <f>+'BUDGET '!A76</f>
        <v>2.4.5  OJT / SET- Job Title</v>
      </c>
      <c r="B21" s="170"/>
      <c r="C21" s="6"/>
      <c r="D21" s="296">
        <f>+'BUDGET '!G81+'BUDGET '!I81+'BUDGET '!K81+'BUDGET '!M81</f>
        <v>0</v>
      </c>
      <c r="E21" s="54">
        <f>+'BUDGET '!H81+'BUDGET '!J81+'BUDGET '!L81+'BUDGET '!N81</f>
        <v>0</v>
      </c>
      <c r="F21" s="161">
        <f t="shared" si="0"/>
        <v>0</v>
      </c>
      <c r="G21" s="158">
        <f>+'BUDGET '!G81+'BUDGET '!H81</f>
        <v>0</v>
      </c>
      <c r="H21" s="296">
        <f>+'BUDGET '!I81+'BUDGET '!J81</f>
        <v>0</v>
      </c>
      <c r="I21" s="296">
        <f>+'BUDGET '!K81+'BUDGET '!L81</f>
        <v>0</v>
      </c>
      <c r="J21" s="65">
        <f>+'BUDGET '!M81+'BUDGET '!N81</f>
        <v>0</v>
      </c>
      <c r="K21" s="164">
        <f>+'BUDGET '!O81</f>
        <v>0</v>
      </c>
    </row>
    <row r="22" spans="1:11" ht="15" customHeight="1" x14ac:dyDescent="0.2">
      <c r="A22" s="480" t="str">
        <f>+'BUDGET '!A83</f>
        <v>2.4.6   Assessment Testing</v>
      </c>
      <c r="B22" s="292"/>
      <c r="C22" s="7"/>
      <c r="D22" s="296">
        <f>+'BUDGET '!G88+'BUDGET '!I88+'BUDGET '!K88+'BUDGET '!M88</f>
        <v>0</v>
      </c>
      <c r="E22" s="54">
        <f>+'BUDGET '!H88+'BUDGET '!J88+'BUDGET '!L88+'BUDGET '!N88</f>
        <v>0</v>
      </c>
      <c r="F22" s="161">
        <f>+D22+E22</f>
        <v>0</v>
      </c>
      <c r="G22" s="158">
        <f>+'BUDGET '!G88+'BUDGET '!H88</f>
        <v>0</v>
      </c>
      <c r="H22" s="296">
        <f>+'BUDGET '!I88+'BUDGET '!J88</f>
        <v>0</v>
      </c>
      <c r="I22" s="296">
        <f>+'BUDGET '!K88+'BUDGET '!L88</f>
        <v>0</v>
      </c>
      <c r="J22" s="65">
        <f>+'BUDGET '!M88+'BUDGET '!N88</f>
        <v>0</v>
      </c>
      <c r="K22" s="164">
        <f>+'BUDGET '!O88</f>
        <v>0</v>
      </c>
    </row>
    <row r="23" spans="1:11" ht="15" customHeight="1" x14ac:dyDescent="0.2">
      <c r="A23" s="478" t="str">
        <f>+'BUDGET '!A90</f>
        <v>2.4.7  Other Participant Costs</v>
      </c>
      <c r="B23" s="170"/>
      <c r="C23" s="6"/>
      <c r="D23" s="296">
        <f>+'BUDGET '!G101+'BUDGET '!I101+'BUDGET '!K101+'BUDGET '!M101</f>
        <v>0</v>
      </c>
      <c r="E23" s="296">
        <f>+'BUDGET '!H101+'BUDGET '!J101+'BUDGET '!L101+'BUDGET '!N101</f>
        <v>0</v>
      </c>
      <c r="F23" s="161">
        <f t="shared" si="0"/>
        <v>0</v>
      </c>
      <c r="G23" s="158">
        <f>+'BUDGET '!G101+'BUDGET '!H101</f>
        <v>0</v>
      </c>
      <c r="H23" s="296">
        <f>+'BUDGET '!I101+'BUDGET '!J101</f>
        <v>0</v>
      </c>
      <c r="I23" s="296">
        <f>+'BUDGET '!K101+'BUDGET '!L101</f>
        <v>0</v>
      </c>
      <c r="J23" s="65">
        <f>+'BUDGET '!M101+'BUDGET '!N101</f>
        <v>0</v>
      </c>
      <c r="K23" s="164">
        <f>+'BUDGET '!O101</f>
        <v>0</v>
      </c>
    </row>
    <row r="24" spans="1:11" ht="15" customHeight="1" x14ac:dyDescent="0.2">
      <c r="A24" s="478" t="str">
        <f>+'BUDGET '!A103</f>
        <v>2.4.8   Participant Wages</v>
      </c>
      <c r="B24" s="170"/>
      <c r="C24" s="6"/>
      <c r="D24" s="296">
        <f>+'BUDGET '!G109+'BUDGET '!I109+'BUDGET '!K109+'BUDGET '!M109</f>
        <v>0</v>
      </c>
      <c r="E24" s="296">
        <f>+'BUDGET '!H109+'BUDGET '!J109+'BUDGET '!L109+'BUDGET '!N109</f>
        <v>0</v>
      </c>
      <c r="F24" s="161">
        <f>+D24+E24</f>
        <v>0</v>
      </c>
      <c r="G24" s="158">
        <f>+'BUDGET '!G109+'BUDGET '!H109</f>
        <v>0</v>
      </c>
      <c r="H24" s="296">
        <f>+'BUDGET '!I109+'BUDGET '!J109</f>
        <v>0</v>
      </c>
      <c r="I24" s="296">
        <f>+'BUDGET '!K109+'BUDGET '!L109</f>
        <v>0</v>
      </c>
      <c r="J24" s="65">
        <f>+'BUDGET '!M109+'BUDGET '!N109</f>
        <v>0</v>
      </c>
      <c r="K24" s="164">
        <f>+'BUDGET '!O109</f>
        <v>0</v>
      </c>
    </row>
    <row r="25" spans="1:11" ht="15" customHeight="1" x14ac:dyDescent="0.2">
      <c r="A25" s="478" t="str">
        <f>+'BUDGET '!A111</f>
        <v>2.4.9   Participant Fringe Benefits</v>
      </c>
      <c r="B25" s="170"/>
      <c r="C25" s="6"/>
      <c r="D25" s="296">
        <f>+'BUDGET '!G117+'BUDGET '!I117+'BUDGET '!K117+'BUDGET '!M117</f>
        <v>0</v>
      </c>
      <c r="E25" s="296">
        <f>+'BUDGET '!H117+'BUDGET '!J117+'BUDGET '!L117+'BUDGET '!N117</f>
        <v>0</v>
      </c>
      <c r="F25" s="161">
        <f>+D25+E25</f>
        <v>0</v>
      </c>
      <c r="G25" s="158">
        <f>+'BUDGET '!G117+'BUDGET '!H117</f>
        <v>0</v>
      </c>
      <c r="H25" s="296">
        <f>+'BUDGET '!I117+'BUDGET '!J117</f>
        <v>0</v>
      </c>
      <c r="I25" s="296">
        <f>+'BUDGET '!K117+'BUDGET '!L117</f>
        <v>0</v>
      </c>
      <c r="J25" s="65">
        <f>+'BUDGET '!M117+'BUDGET '!N117</f>
        <v>0</v>
      </c>
      <c r="K25" s="164">
        <f>+'BUDGET '!O117</f>
        <v>0</v>
      </c>
    </row>
    <row r="26" spans="1:11" ht="15" customHeight="1" x14ac:dyDescent="0.2">
      <c r="A26" s="478" t="str">
        <f>+'BUDGET '!A119</f>
        <v>2.4.10 Participant Travel</v>
      </c>
      <c r="B26" s="233"/>
      <c r="C26" s="6"/>
      <c r="D26" s="55">
        <f>+'BUDGET '!G125+'BUDGET '!I125+'BUDGET '!K125+'BUDGET '!M125</f>
        <v>0</v>
      </c>
      <c r="E26" s="296">
        <f>+'BUDGET '!H125+'BUDGET '!J125+'BUDGET '!L125+'BUDGET '!N125</f>
        <v>0</v>
      </c>
      <c r="F26" s="161">
        <f>+D26+E26</f>
        <v>0</v>
      </c>
      <c r="G26" s="158">
        <f>+'BUDGET '!G125+'BUDGET '!H125</f>
        <v>0</v>
      </c>
      <c r="H26" s="296">
        <f>+'BUDGET '!I125+'BUDGET '!J125</f>
        <v>0</v>
      </c>
      <c r="I26" s="296">
        <f>+'BUDGET '!K125+'BUDGET '!L125</f>
        <v>0</v>
      </c>
      <c r="J26" s="65">
        <f>+'BUDGET '!M125+'BUDGET '!N125</f>
        <v>0</v>
      </c>
      <c r="K26" s="164">
        <f>+'BUDGET '!O125</f>
        <v>0</v>
      </c>
    </row>
    <row r="27" spans="1:11" s="366" customFormat="1" ht="15" customHeight="1" thickBot="1" x14ac:dyDescent="0.25">
      <c r="A27" s="517" t="s">
        <v>158</v>
      </c>
      <c r="B27" s="518"/>
      <c r="C27" s="519"/>
      <c r="D27" s="381">
        <f>SUM(D20:D26)</f>
        <v>0</v>
      </c>
      <c r="E27" s="365">
        <f>SUM(E20:E26)</f>
        <v>0</v>
      </c>
      <c r="F27" s="372">
        <f>SUM(F20:F26)</f>
        <v>0</v>
      </c>
      <c r="G27" s="371">
        <f>SUM(G20:G26)</f>
        <v>0</v>
      </c>
      <c r="H27" s="371">
        <f t="shared" ref="H27:I27" si="2">SUM(H20:H26)</f>
        <v>0</v>
      </c>
      <c r="I27" s="371">
        <f t="shared" si="2"/>
        <v>0</v>
      </c>
      <c r="J27" s="481">
        <f>SUM(J20:J26)</f>
        <v>0</v>
      </c>
      <c r="K27" s="377">
        <f>SUM(K20:K26)</f>
        <v>0</v>
      </c>
    </row>
    <row r="28" spans="1:11" ht="13.5" thickTop="1" x14ac:dyDescent="0.2">
      <c r="A28" s="474"/>
      <c r="B28" s="197"/>
      <c r="C28" s="197"/>
      <c r="D28" s="370"/>
      <c r="E28" s="370"/>
      <c r="F28" s="434"/>
      <c r="G28" s="370"/>
      <c r="H28" s="370"/>
      <c r="I28" s="370"/>
      <c r="J28" s="482"/>
      <c r="K28" s="374"/>
    </row>
    <row r="29" spans="1:11" ht="15" x14ac:dyDescent="0.25">
      <c r="A29" s="514" t="s">
        <v>65</v>
      </c>
      <c r="B29" s="515"/>
      <c r="C29" s="516"/>
      <c r="D29" s="452">
        <f>+D27+D19</f>
        <v>0</v>
      </c>
      <c r="E29" s="452">
        <f t="shared" ref="E29:K29" si="3">+E27+E19</f>
        <v>0</v>
      </c>
      <c r="F29" s="453">
        <f t="shared" si="3"/>
        <v>0</v>
      </c>
      <c r="G29" s="159">
        <f t="shared" si="3"/>
        <v>0</v>
      </c>
      <c r="H29" s="31">
        <f t="shared" si="3"/>
        <v>0</v>
      </c>
      <c r="I29" s="31">
        <f t="shared" si="3"/>
        <v>0</v>
      </c>
      <c r="J29" s="483">
        <f t="shared" si="3"/>
        <v>0</v>
      </c>
      <c r="K29" s="165">
        <f t="shared" si="3"/>
        <v>0</v>
      </c>
    </row>
    <row r="30" spans="1:11" s="366" customFormat="1" ht="26.25" x14ac:dyDescent="0.25">
      <c r="A30" s="484"/>
      <c r="B30" s="449" t="s">
        <v>196</v>
      </c>
      <c r="C30" s="450" t="s">
        <v>197</v>
      </c>
      <c r="D30" s="452">
        <f>-'BUDGET '!G63-'BUDGET '!I63-'BUDGET '!K63-'BUDGET '!M63</f>
        <v>0</v>
      </c>
      <c r="E30" s="452">
        <f>-'BUDGET '!H63-'BUDGET '!J63-'BUDGET '!L63-'BUDGET '!N63</f>
        <v>0</v>
      </c>
      <c r="F30" s="453">
        <f>SUM(D30:E30)</f>
        <v>0</v>
      </c>
      <c r="G30" s="159">
        <f>-'BUDGET '!G63-'BUDGET '!H63</f>
        <v>0</v>
      </c>
      <c r="H30" s="31">
        <f>-'BUDGET '!I63-'BUDGET '!J63</f>
        <v>0</v>
      </c>
      <c r="I30" s="31">
        <f>-'BUDGET '!K63-'BUDGET '!L63</f>
        <v>0</v>
      </c>
      <c r="J30" s="483">
        <f>-'BUDGET '!M63-'BUDGET '!N63</f>
        <v>0</v>
      </c>
      <c r="K30" s="165">
        <f>-'BUDGET '!O63</f>
        <v>0</v>
      </c>
    </row>
    <row r="31" spans="1:11" s="366" customFormat="1" ht="10.5" customHeight="1" x14ac:dyDescent="0.25">
      <c r="A31" s="484"/>
      <c r="B31" s="446"/>
      <c r="C31" s="447"/>
      <c r="D31" s="31"/>
      <c r="E31" s="31"/>
      <c r="F31" s="162"/>
      <c r="G31" s="159"/>
      <c r="H31" s="31"/>
      <c r="I31" s="31"/>
      <c r="J31" s="483"/>
      <c r="K31" s="165"/>
    </row>
    <row r="32" spans="1:11" ht="13.5" thickBot="1" x14ac:dyDescent="0.25">
      <c r="A32" s="485"/>
      <c r="B32" s="486"/>
      <c r="C32" s="451" t="s">
        <v>198</v>
      </c>
      <c r="D32" s="487">
        <f>SUM(D29:D31)</f>
        <v>0</v>
      </c>
      <c r="E32" s="487">
        <f t="shared" ref="E32:J32" si="4">SUM(E29:E31)</f>
        <v>0</v>
      </c>
      <c r="F32" s="488">
        <f t="shared" si="4"/>
        <v>0</v>
      </c>
      <c r="G32" s="487">
        <f t="shared" si="4"/>
        <v>0</v>
      </c>
      <c r="H32" s="487">
        <f t="shared" si="4"/>
        <v>0</v>
      </c>
      <c r="I32" s="487">
        <f t="shared" si="4"/>
        <v>0</v>
      </c>
      <c r="J32" s="489">
        <f t="shared" si="4"/>
        <v>0</v>
      </c>
      <c r="K32" s="490">
        <f>+K30+K29</f>
        <v>0</v>
      </c>
    </row>
  </sheetData>
  <mergeCells count="6">
    <mergeCell ref="A8:J8"/>
    <mergeCell ref="A10:J10"/>
    <mergeCell ref="A12:C13"/>
    <mergeCell ref="A29:C29"/>
    <mergeCell ref="A19:C19"/>
    <mergeCell ref="A27:C27"/>
  </mergeCells>
  <phoneticPr fontId="0" type="noConversion"/>
  <pageMargins left="0.25" right="0.25" top="0.75" bottom="0.75" header="0.5" footer="0.5"/>
  <pageSetup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74"/>
  <sheetViews>
    <sheetView workbookViewId="0"/>
  </sheetViews>
  <sheetFormatPr defaultRowHeight="12.75" x14ac:dyDescent="0.2"/>
  <cols>
    <col min="1" max="1" width="33.7109375" customWidth="1"/>
    <col min="2" max="3" width="12.42578125" customWidth="1"/>
    <col min="4" max="4" width="12.28515625" customWidth="1"/>
    <col min="5" max="5" width="12.85546875" customWidth="1"/>
    <col min="6" max="6" width="12.42578125" customWidth="1"/>
    <col min="7" max="7" width="12.7109375" customWidth="1"/>
    <col min="8" max="9" width="12.85546875" customWidth="1"/>
    <col min="10" max="10" width="13.28515625" customWidth="1"/>
    <col min="11" max="11" width="13" customWidth="1"/>
    <col min="12" max="12" width="13.28515625" customWidth="1"/>
    <col min="13" max="13" width="14.42578125" customWidth="1"/>
    <col min="14" max="14" width="13" customWidth="1"/>
    <col min="18" max="18" width="7.5703125" customWidth="1"/>
  </cols>
  <sheetData>
    <row r="1" spans="1:15" x14ac:dyDescent="0.2">
      <c r="A1" s="1" t="str">
        <f>+'BUDGET SUMMARY'!A1</f>
        <v>Agency Name:  ENTER YOUR AGENCY NAME HERE</v>
      </c>
      <c r="N1" s="94">
        <f ca="1">TODAY()</f>
        <v>45723</v>
      </c>
    </row>
    <row r="2" spans="1:15" x14ac:dyDescent="0.2">
      <c r="A2" s="1" t="str">
        <f>+'BUDGET SUMMARY'!A6</f>
        <v>Addendum #:   REQUEST FOR PROPOSAL</v>
      </c>
    </row>
    <row r="3" spans="1:15" ht="21" customHeight="1" x14ac:dyDescent="0.25">
      <c r="A3" s="532" t="s">
        <v>48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</row>
    <row r="4" spans="1:15" ht="13.5" thickBot="1" x14ac:dyDescent="0.25"/>
    <row r="5" spans="1:15" ht="16.5" thickBot="1" x14ac:dyDescent="0.3">
      <c r="A5" s="526" t="s">
        <v>61</v>
      </c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8"/>
    </row>
    <row r="6" spans="1:15" ht="16.5" thickBot="1" x14ac:dyDescent="0.3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5" ht="15.75" x14ac:dyDescent="0.25">
      <c r="A7" s="533" t="str">
        <f>+'BUDGET SUMMARY'!A2</f>
        <v>Funding Source: DISLOCATED WORKER</v>
      </c>
      <c r="B7" s="534"/>
      <c r="C7" s="534"/>
      <c r="D7" s="534"/>
      <c r="E7" s="534"/>
      <c r="F7" s="534"/>
      <c r="G7" s="534"/>
      <c r="H7" s="534"/>
      <c r="I7" s="534"/>
      <c r="J7" s="534"/>
      <c r="K7" s="534"/>
      <c r="L7" s="534"/>
      <c r="M7" s="534"/>
      <c r="N7" s="535"/>
    </row>
    <row r="8" spans="1:15" x14ac:dyDescent="0.2">
      <c r="A8" s="37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38"/>
    </row>
    <row r="9" spans="1:15" ht="21.75" customHeight="1" x14ac:dyDescent="0.25">
      <c r="A9" s="39" t="s">
        <v>50</v>
      </c>
      <c r="B9" s="20" t="s">
        <v>39</v>
      </c>
      <c r="C9" s="20" t="s">
        <v>40</v>
      </c>
      <c r="D9" s="20" t="s">
        <v>41</v>
      </c>
      <c r="E9" s="20" t="s">
        <v>42</v>
      </c>
      <c r="F9" s="20" t="s">
        <v>43</v>
      </c>
      <c r="G9" s="20" t="s">
        <v>44</v>
      </c>
      <c r="H9" s="20" t="s">
        <v>45</v>
      </c>
      <c r="I9" s="20" t="s">
        <v>46</v>
      </c>
      <c r="J9" s="20" t="s">
        <v>47</v>
      </c>
      <c r="K9" s="20" t="s">
        <v>36</v>
      </c>
      <c r="L9" s="20" t="s">
        <v>37</v>
      </c>
      <c r="M9" s="20" t="s">
        <v>38</v>
      </c>
      <c r="N9" s="40" t="s">
        <v>7</v>
      </c>
    </row>
    <row r="10" spans="1:15" ht="33" customHeight="1" x14ac:dyDescent="0.25">
      <c r="A10" s="41" t="s">
        <v>49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42">
        <f>SUM(B10:M10)</f>
        <v>0</v>
      </c>
    </row>
    <row r="11" spans="1:15" ht="33" customHeight="1" x14ac:dyDescent="0.25">
      <c r="A11" s="41" t="str">
        <f>RIGHT('BUDGET SUMMARY'!$A$2,LEN('BUDGET SUMMARY'!$A$2)-15)&amp;" CUMULATIVE LESS ITA"</f>
        <v xml:space="preserve"> DISLOCATED WORKER CUMULATIVE LESS ITA</v>
      </c>
      <c r="B11" s="341">
        <f>+B10</f>
        <v>0</v>
      </c>
      <c r="C11" s="341">
        <f>B11+C10</f>
        <v>0</v>
      </c>
      <c r="D11" s="341">
        <f t="shared" ref="D11:M11" si="0">C11+D10</f>
        <v>0</v>
      </c>
      <c r="E11" s="341">
        <f t="shared" si="0"/>
        <v>0</v>
      </c>
      <c r="F11" s="341">
        <f t="shared" si="0"/>
        <v>0</v>
      </c>
      <c r="G11" s="341">
        <f t="shared" si="0"/>
        <v>0</v>
      </c>
      <c r="H11" s="341">
        <f t="shared" si="0"/>
        <v>0</v>
      </c>
      <c r="I11" s="341">
        <f t="shared" si="0"/>
        <v>0</v>
      </c>
      <c r="J11" s="341">
        <f t="shared" si="0"/>
        <v>0</v>
      </c>
      <c r="K11" s="341">
        <f t="shared" si="0"/>
        <v>0</v>
      </c>
      <c r="L11" s="341">
        <f t="shared" si="0"/>
        <v>0</v>
      </c>
      <c r="M11" s="31">
        <f t="shared" si="0"/>
        <v>0</v>
      </c>
      <c r="N11" s="42">
        <f>+'BUDGET '!G139-'BUDGET '!G71-'BUDGET '!H71+'BUDGET SUMMARY'!G30</f>
        <v>0</v>
      </c>
    </row>
    <row r="12" spans="1:15" ht="33" customHeight="1" x14ac:dyDescent="0.25">
      <c r="A12" s="148"/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50"/>
      <c r="N12" s="281" t="e">
        <f>SUM(K10:M10)/N10</f>
        <v>#DIV/0!</v>
      </c>
    </row>
    <row r="13" spans="1:15" ht="33" customHeight="1" x14ac:dyDescent="0.25">
      <c r="A13" s="385" t="s">
        <v>192</v>
      </c>
      <c r="B13" s="20" t="str">
        <f>+$B$9</f>
        <v>OCT</v>
      </c>
      <c r="C13" s="20" t="str">
        <f>+$C$9</f>
        <v>NOV</v>
      </c>
      <c r="D13" s="20" t="str">
        <f>+$D$9</f>
        <v>DEC</v>
      </c>
      <c r="E13" s="20" t="str">
        <f>+$E$9</f>
        <v>JAN</v>
      </c>
      <c r="F13" s="20" t="str">
        <f>+$F$9</f>
        <v>FEB</v>
      </c>
      <c r="G13" s="20" t="str">
        <f>+$G$9</f>
        <v>MAR</v>
      </c>
      <c r="H13" s="20" t="str">
        <f>+$H$9</f>
        <v>APR</v>
      </c>
      <c r="I13" s="20" t="str">
        <f>+$I$9</f>
        <v>MAY</v>
      </c>
      <c r="J13" s="20" t="str">
        <f>+$J$9</f>
        <v>JUN</v>
      </c>
      <c r="K13" s="20" t="str">
        <f>+$K$9</f>
        <v>JUL</v>
      </c>
      <c r="L13" s="20" t="str">
        <f>+$L$9</f>
        <v>AUG</v>
      </c>
      <c r="M13" s="20" t="str">
        <f>+$M$9</f>
        <v>SEP</v>
      </c>
      <c r="N13" s="40" t="s">
        <v>7</v>
      </c>
    </row>
    <row r="14" spans="1:15" ht="33" customHeight="1" x14ac:dyDescent="0.25">
      <c r="A14" s="41" t="s">
        <v>49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42">
        <f>SUM(B14:M14)</f>
        <v>0</v>
      </c>
    </row>
    <row r="15" spans="1:15" ht="33" customHeight="1" x14ac:dyDescent="0.25">
      <c r="A15" s="395" t="str">
        <f>RIGHT('BUDGET SUMMARY'!$A$2,LEN('BUDGET SUMMARY'!$A$2)-15)&amp;" ITA CUMULATIVE"</f>
        <v xml:space="preserve"> DISLOCATED WORKER ITA CUMULATIVE</v>
      </c>
      <c r="B15" s="392">
        <f>+B14</f>
        <v>0</v>
      </c>
      <c r="C15" s="392">
        <f t="shared" ref="C15:M15" si="1">B15+C14</f>
        <v>0</v>
      </c>
      <c r="D15" s="392">
        <f t="shared" si="1"/>
        <v>0</v>
      </c>
      <c r="E15" s="392">
        <f t="shared" si="1"/>
        <v>0</v>
      </c>
      <c r="F15" s="392">
        <f t="shared" si="1"/>
        <v>0</v>
      </c>
      <c r="G15" s="392">
        <f t="shared" si="1"/>
        <v>0</v>
      </c>
      <c r="H15" s="392">
        <f t="shared" si="1"/>
        <v>0</v>
      </c>
      <c r="I15" s="392">
        <f t="shared" si="1"/>
        <v>0</v>
      </c>
      <c r="J15" s="392">
        <f t="shared" si="1"/>
        <v>0</v>
      </c>
      <c r="K15" s="392">
        <f t="shared" si="1"/>
        <v>0</v>
      </c>
      <c r="L15" s="392">
        <f t="shared" si="1"/>
        <v>0</v>
      </c>
      <c r="M15" s="343">
        <f t="shared" si="1"/>
        <v>0</v>
      </c>
      <c r="N15" s="42">
        <f>+'BUDGET '!G71+'BUDGET '!H71</f>
        <v>0</v>
      </c>
      <c r="O15" s="491"/>
    </row>
    <row r="16" spans="1:15" s="366" customFormat="1" ht="17.25" customHeight="1" thickBot="1" x14ac:dyDescent="0.3">
      <c r="A16" s="382"/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4"/>
      <c r="N16" s="394" t="e">
        <f>SUM(K14:M14)/N14</f>
        <v>#DIV/0!</v>
      </c>
    </row>
    <row r="17" spans="1:16" s="366" customFormat="1" ht="27.75" customHeight="1" x14ac:dyDescent="0.25">
      <c r="A17" s="393" t="s">
        <v>159</v>
      </c>
      <c r="B17" s="341">
        <f>+B14+B10</f>
        <v>0</v>
      </c>
      <c r="C17" s="392">
        <f t="shared" ref="C17:M17" si="2">+C14+C10</f>
        <v>0</v>
      </c>
      <c r="D17" s="392">
        <f t="shared" si="2"/>
        <v>0</v>
      </c>
      <c r="E17" s="392">
        <f t="shared" si="2"/>
        <v>0</v>
      </c>
      <c r="F17" s="392">
        <f t="shared" si="2"/>
        <v>0</v>
      </c>
      <c r="G17" s="392">
        <f t="shared" si="2"/>
        <v>0</v>
      </c>
      <c r="H17" s="392">
        <f t="shared" si="2"/>
        <v>0</v>
      </c>
      <c r="I17" s="392">
        <f t="shared" si="2"/>
        <v>0</v>
      </c>
      <c r="J17" s="392">
        <f t="shared" si="2"/>
        <v>0</v>
      </c>
      <c r="K17" s="392">
        <f t="shared" si="2"/>
        <v>0</v>
      </c>
      <c r="L17" s="392">
        <f t="shared" si="2"/>
        <v>0</v>
      </c>
      <c r="M17" s="392">
        <f t="shared" si="2"/>
        <v>0</v>
      </c>
      <c r="N17" s="388">
        <f>SUM(B17:M17)</f>
        <v>0</v>
      </c>
      <c r="P17" s="491"/>
    </row>
    <row r="18" spans="1:16" s="366" customFormat="1" ht="27.75" customHeight="1" thickBot="1" x14ac:dyDescent="0.3">
      <c r="A18" s="151" t="str">
        <f>RIGHT('BUDGET SUMMARY'!$A$2,LEN('BUDGET SUMMARY'!$A$2)-15)&amp;" TOTAL"</f>
        <v xml:space="preserve"> DISLOCATED WORKER TOTAL</v>
      </c>
      <c r="B18" s="386">
        <f>+B15+B11</f>
        <v>0</v>
      </c>
      <c r="C18" s="386">
        <f t="shared" ref="C18:M18" si="3">+C15+C11</f>
        <v>0</v>
      </c>
      <c r="D18" s="386">
        <f t="shared" si="3"/>
        <v>0</v>
      </c>
      <c r="E18" s="386">
        <f t="shared" si="3"/>
        <v>0</v>
      </c>
      <c r="F18" s="386">
        <f t="shared" si="3"/>
        <v>0</v>
      </c>
      <c r="G18" s="386">
        <f t="shared" si="3"/>
        <v>0</v>
      </c>
      <c r="H18" s="386">
        <f t="shared" si="3"/>
        <v>0</v>
      </c>
      <c r="I18" s="386">
        <f t="shared" si="3"/>
        <v>0</v>
      </c>
      <c r="J18" s="386">
        <f t="shared" si="3"/>
        <v>0</v>
      </c>
      <c r="K18" s="386">
        <f t="shared" si="3"/>
        <v>0</v>
      </c>
      <c r="L18" s="386">
        <f t="shared" si="3"/>
        <v>0</v>
      </c>
      <c r="M18" s="386">
        <f t="shared" si="3"/>
        <v>0</v>
      </c>
      <c r="N18" s="387"/>
    </row>
    <row r="19" spans="1:16" x14ac:dyDescent="0.2">
      <c r="K19" s="18"/>
      <c r="L19" s="18"/>
      <c r="M19" s="18"/>
    </row>
    <row r="20" spans="1:16" ht="13.5" thickBot="1" x14ac:dyDescent="0.25"/>
    <row r="21" spans="1:16" ht="16.5" thickBot="1" x14ac:dyDescent="0.3">
      <c r="A21" s="526" t="s">
        <v>51</v>
      </c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8"/>
    </row>
    <row r="22" spans="1:16" ht="16.5" thickBot="1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6" ht="15.75" x14ac:dyDescent="0.25">
      <c r="A23" s="529" t="str">
        <f>+'BUDGET SUMMARY'!A3</f>
        <v>Funding Source:  ENTER FUND SOURCE HERE</v>
      </c>
      <c r="B23" s="530"/>
      <c r="C23" s="530"/>
      <c r="D23" s="530"/>
      <c r="E23" s="530"/>
      <c r="F23" s="530"/>
      <c r="G23" s="530"/>
      <c r="H23" s="530"/>
      <c r="I23" s="530"/>
      <c r="J23" s="530"/>
      <c r="K23" s="530"/>
      <c r="L23" s="530"/>
      <c r="M23" s="530"/>
      <c r="N23" s="531"/>
    </row>
    <row r="24" spans="1:16" x14ac:dyDescent="0.2">
      <c r="A24" s="37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38"/>
    </row>
    <row r="25" spans="1:16" ht="21.75" customHeight="1" x14ac:dyDescent="0.25">
      <c r="A25" s="39" t="s">
        <v>50</v>
      </c>
      <c r="B25" s="20" t="str">
        <f>+$B$9</f>
        <v>OCT</v>
      </c>
      <c r="C25" s="20" t="str">
        <f>+$C$9</f>
        <v>NOV</v>
      </c>
      <c r="D25" s="20" t="str">
        <f>+$D$9</f>
        <v>DEC</v>
      </c>
      <c r="E25" s="20" t="str">
        <f>+$E$9</f>
        <v>JAN</v>
      </c>
      <c r="F25" s="20" t="str">
        <f>+$F$9</f>
        <v>FEB</v>
      </c>
      <c r="G25" s="20" t="str">
        <f>+$G$9</f>
        <v>MAR</v>
      </c>
      <c r="H25" s="20" t="str">
        <f>+$H$9</f>
        <v>APR</v>
      </c>
      <c r="I25" s="20" t="str">
        <f>+$I$9</f>
        <v>MAY</v>
      </c>
      <c r="J25" s="20" t="str">
        <f>+$J$9</f>
        <v>JUN</v>
      </c>
      <c r="K25" s="20" t="str">
        <f>+$K$9</f>
        <v>JUL</v>
      </c>
      <c r="L25" s="20" t="str">
        <f>+$L$9</f>
        <v>AUG</v>
      </c>
      <c r="M25" s="20" t="str">
        <f>+$M$9</f>
        <v>SEP</v>
      </c>
      <c r="N25" s="40" t="s">
        <v>7</v>
      </c>
    </row>
    <row r="26" spans="1:16" ht="33" customHeight="1" x14ac:dyDescent="0.25">
      <c r="A26" s="41" t="s">
        <v>49</v>
      </c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42">
        <f>SUM(B26:M26)</f>
        <v>0</v>
      </c>
    </row>
    <row r="27" spans="1:16" ht="33" customHeight="1" x14ac:dyDescent="0.25">
      <c r="A27" s="41" t="str">
        <f>RIGHT('BUDGET SUMMARY'!$A$3,LEN('BUDGET SUMMARY'!$A$3)-15)&amp;" CUMULATIVE LESS ITA"</f>
        <v xml:space="preserve">  ENTER FUND SOURCE HERE CUMULATIVE LESS ITA</v>
      </c>
      <c r="B27" s="341">
        <f>+B26</f>
        <v>0</v>
      </c>
      <c r="C27" s="341">
        <f t="shared" ref="C27:M27" si="4">B27+C26</f>
        <v>0</v>
      </c>
      <c r="D27" s="341">
        <f t="shared" si="4"/>
        <v>0</v>
      </c>
      <c r="E27" s="341">
        <f t="shared" si="4"/>
        <v>0</v>
      </c>
      <c r="F27" s="341">
        <f t="shared" si="4"/>
        <v>0</v>
      </c>
      <c r="G27" s="341">
        <f t="shared" si="4"/>
        <v>0</v>
      </c>
      <c r="H27" s="341">
        <f t="shared" si="4"/>
        <v>0</v>
      </c>
      <c r="I27" s="341">
        <f t="shared" si="4"/>
        <v>0</v>
      </c>
      <c r="J27" s="341">
        <f t="shared" si="4"/>
        <v>0</v>
      </c>
      <c r="K27" s="341">
        <f t="shared" si="4"/>
        <v>0</v>
      </c>
      <c r="L27" s="341">
        <f t="shared" si="4"/>
        <v>0</v>
      </c>
      <c r="M27" s="342">
        <f t="shared" si="4"/>
        <v>0</v>
      </c>
      <c r="N27" s="42">
        <f>+'BUDGET '!I139-'BUDGET '!I71-'BUDGET '!J71+'BUDGET SUMMARY'!H30</f>
        <v>0</v>
      </c>
    </row>
    <row r="28" spans="1:16" ht="33" customHeight="1" x14ac:dyDescent="0.25">
      <c r="A28" s="148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50"/>
      <c r="N28" s="281" t="e">
        <f>SUM(K26:M26)/N26</f>
        <v>#DIV/0!</v>
      </c>
    </row>
    <row r="29" spans="1:16" ht="33" customHeight="1" x14ac:dyDescent="0.25">
      <c r="A29" s="385" t="s">
        <v>192</v>
      </c>
      <c r="B29" s="20" t="str">
        <f>+$B$9</f>
        <v>OCT</v>
      </c>
      <c r="C29" s="20" t="str">
        <f>+$C$9</f>
        <v>NOV</v>
      </c>
      <c r="D29" s="20" t="str">
        <f>+$D$9</f>
        <v>DEC</v>
      </c>
      <c r="E29" s="20" t="str">
        <f>+$E$9</f>
        <v>JAN</v>
      </c>
      <c r="F29" s="20" t="str">
        <f>+$F$9</f>
        <v>FEB</v>
      </c>
      <c r="G29" s="20" t="str">
        <f>+$G$9</f>
        <v>MAR</v>
      </c>
      <c r="H29" s="20" t="str">
        <f>+$H$9</f>
        <v>APR</v>
      </c>
      <c r="I29" s="20" t="str">
        <f>+$I$9</f>
        <v>MAY</v>
      </c>
      <c r="J29" s="20" t="str">
        <f>+$J$9</f>
        <v>JUN</v>
      </c>
      <c r="K29" s="20" t="str">
        <f>+$K$9</f>
        <v>JUL</v>
      </c>
      <c r="L29" s="20" t="str">
        <f>+$L$9</f>
        <v>AUG</v>
      </c>
      <c r="M29" s="20" t="str">
        <f>+$M$9</f>
        <v>SEP</v>
      </c>
      <c r="N29" s="40" t="s">
        <v>7</v>
      </c>
    </row>
    <row r="30" spans="1:16" ht="33" customHeight="1" x14ac:dyDescent="0.25">
      <c r="A30" s="41" t="s">
        <v>49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42">
        <f>SUM(B30:M30)</f>
        <v>0</v>
      </c>
    </row>
    <row r="31" spans="1:16" ht="33" customHeight="1" x14ac:dyDescent="0.25">
      <c r="A31" s="395" t="str">
        <f>RIGHT('BUDGET SUMMARY'!$A$3,LEN('BUDGET SUMMARY'!$A$3)-15)&amp;" ITA CUMULATIVE"</f>
        <v xml:space="preserve">  ENTER FUND SOURCE HERE ITA CUMULATIVE</v>
      </c>
      <c r="B31" s="392">
        <f>+B30</f>
        <v>0</v>
      </c>
      <c r="C31" s="392">
        <f t="shared" ref="C31:M31" si="5">B31+C30</f>
        <v>0</v>
      </c>
      <c r="D31" s="392">
        <f t="shared" si="5"/>
        <v>0</v>
      </c>
      <c r="E31" s="392">
        <f t="shared" si="5"/>
        <v>0</v>
      </c>
      <c r="F31" s="392">
        <f t="shared" si="5"/>
        <v>0</v>
      </c>
      <c r="G31" s="392">
        <f t="shared" si="5"/>
        <v>0</v>
      </c>
      <c r="H31" s="392">
        <f t="shared" si="5"/>
        <v>0</v>
      </c>
      <c r="I31" s="392">
        <f t="shared" si="5"/>
        <v>0</v>
      </c>
      <c r="J31" s="392">
        <f t="shared" si="5"/>
        <v>0</v>
      </c>
      <c r="K31" s="392">
        <f t="shared" si="5"/>
        <v>0</v>
      </c>
      <c r="L31" s="392">
        <f t="shared" si="5"/>
        <v>0</v>
      </c>
      <c r="M31" s="342">
        <f t="shared" si="5"/>
        <v>0</v>
      </c>
      <c r="N31" s="42">
        <f>+'BUDGET '!I71+'BUDGET '!J71</f>
        <v>0</v>
      </c>
      <c r="O31" s="491"/>
    </row>
    <row r="32" spans="1:16" ht="15" customHeight="1" thickBot="1" x14ac:dyDescent="0.3">
      <c r="N32" s="394" t="e">
        <f>SUM(K30:M30)/N30</f>
        <v>#DIV/0!</v>
      </c>
    </row>
    <row r="33" spans="1:16" s="366" customFormat="1" ht="24.75" customHeight="1" x14ac:dyDescent="0.25">
      <c r="A33" s="393" t="s">
        <v>159</v>
      </c>
      <c r="B33" s="392">
        <f>+B30+B26</f>
        <v>0</v>
      </c>
      <c r="C33" s="392">
        <f t="shared" ref="C33:M33" si="6">+C30+C26</f>
        <v>0</v>
      </c>
      <c r="D33" s="392">
        <f t="shared" si="6"/>
        <v>0</v>
      </c>
      <c r="E33" s="392">
        <f t="shared" si="6"/>
        <v>0</v>
      </c>
      <c r="F33" s="392">
        <f t="shared" si="6"/>
        <v>0</v>
      </c>
      <c r="G33" s="392">
        <f t="shared" si="6"/>
        <v>0</v>
      </c>
      <c r="H33" s="392">
        <f t="shared" si="6"/>
        <v>0</v>
      </c>
      <c r="I33" s="392">
        <f t="shared" si="6"/>
        <v>0</v>
      </c>
      <c r="J33" s="392">
        <f t="shared" si="6"/>
        <v>0</v>
      </c>
      <c r="K33" s="392">
        <f t="shared" si="6"/>
        <v>0</v>
      </c>
      <c r="L33" s="392">
        <f t="shared" si="6"/>
        <v>0</v>
      </c>
      <c r="M33" s="392">
        <f t="shared" si="6"/>
        <v>0</v>
      </c>
      <c r="N33" s="388">
        <f>SUM(B33:M33)</f>
        <v>0</v>
      </c>
      <c r="P33" s="491"/>
    </row>
    <row r="34" spans="1:16" s="366" customFormat="1" ht="24.75" customHeight="1" thickBot="1" x14ac:dyDescent="0.3">
      <c r="A34" s="151" t="str">
        <f>RIGHT('BUDGET SUMMARY'!$A$3,LEN('BUDGET SUMMARY'!$A$3)-15)&amp;" TOTAL"</f>
        <v xml:space="preserve">  ENTER FUND SOURCE HERE TOTAL</v>
      </c>
      <c r="B34" s="386">
        <f>+B31+B27</f>
        <v>0</v>
      </c>
      <c r="C34" s="386">
        <f t="shared" ref="C34:M34" si="7">+C31+C27</f>
        <v>0</v>
      </c>
      <c r="D34" s="386">
        <f t="shared" si="7"/>
        <v>0</v>
      </c>
      <c r="E34" s="386">
        <f t="shared" si="7"/>
        <v>0</v>
      </c>
      <c r="F34" s="386">
        <f t="shared" si="7"/>
        <v>0</v>
      </c>
      <c r="G34" s="386">
        <f t="shared" si="7"/>
        <v>0</v>
      </c>
      <c r="H34" s="386">
        <f t="shared" si="7"/>
        <v>0</v>
      </c>
      <c r="I34" s="386">
        <f t="shared" si="7"/>
        <v>0</v>
      </c>
      <c r="J34" s="386">
        <f t="shared" si="7"/>
        <v>0</v>
      </c>
      <c r="K34" s="386">
        <f t="shared" si="7"/>
        <v>0</v>
      </c>
      <c r="L34" s="386">
        <f t="shared" si="7"/>
        <v>0</v>
      </c>
      <c r="M34" s="386">
        <f t="shared" si="7"/>
        <v>0</v>
      </c>
      <c r="N34" s="387"/>
    </row>
    <row r="35" spans="1:16" s="366" customFormat="1" ht="15" customHeight="1" x14ac:dyDescent="0.25">
      <c r="N35" s="389"/>
    </row>
    <row r="36" spans="1:16" ht="12.75" customHeight="1" x14ac:dyDescent="0.2"/>
    <row r="37" spans="1:16" ht="15.75" customHeight="1" x14ac:dyDescent="0.25">
      <c r="A37" s="536" t="s">
        <v>51</v>
      </c>
      <c r="B37" s="536"/>
      <c r="C37" s="536"/>
      <c r="D37" s="536"/>
      <c r="E37" s="536"/>
      <c r="F37" s="536"/>
      <c r="G37" s="536"/>
      <c r="H37" s="536"/>
      <c r="I37" s="536"/>
      <c r="J37" s="536"/>
      <c r="K37" s="536"/>
      <c r="L37" s="536"/>
      <c r="M37" s="536"/>
      <c r="N37" s="536"/>
    </row>
    <row r="38" spans="1:16" ht="12.75" customHeight="1" thickBot="1" x14ac:dyDescent="0.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1:16" ht="15.75" customHeight="1" x14ac:dyDescent="0.25">
      <c r="A39" s="523" t="str">
        <f>+'BUDGET SUMMARY'!A4</f>
        <v>Funding Source:  ENTER FUND SOURCE HERE</v>
      </c>
      <c r="B39" s="524"/>
      <c r="C39" s="524"/>
      <c r="D39" s="524"/>
      <c r="E39" s="524"/>
      <c r="F39" s="524"/>
      <c r="G39" s="524"/>
      <c r="H39" s="524"/>
      <c r="I39" s="524"/>
      <c r="J39" s="524"/>
      <c r="K39" s="524"/>
      <c r="L39" s="524"/>
      <c r="M39" s="524"/>
      <c r="N39" s="525"/>
    </row>
    <row r="40" spans="1:16" ht="12.75" customHeight="1" x14ac:dyDescent="0.2">
      <c r="A40" s="37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38"/>
    </row>
    <row r="41" spans="1:16" ht="21.75" customHeight="1" x14ac:dyDescent="0.25">
      <c r="A41" s="39" t="s">
        <v>50</v>
      </c>
      <c r="B41" s="20" t="str">
        <f>+$B$9</f>
        <v>OCT</v>
      </c>
      <c r="C41" s="20" t="str">
        <f>+$C$9</f>
        <v>NOV</v>
      </c>
      <c r="D41" s="20" t="str">
        <f>+$D$9</f>
        <v>DEC</v>
      </c>
      <c r="E41" s="20" t="str">
        <f>+$E$9</f>
        <v>JAN</v>
      </c>
      <c r="F41" s="20" t="str">
        <f>+$F$9</f>
        <v>FEB</v>
      </c>
      <c r="G41" s="20" t="str">
        <f>+$G$9</f>
        <v>MAR</v>
      </c>
      <c r="H41" s="20" t="str">
        <f>+$H$9</f>
        <v>APR</v>
      </c>
      <c r="I41" s="20" t="str">
        <f>+$I$9</f>
        <v>MAY</v>
      </c>
      <c r="J41" s="20" t="str">
        <f>+$J$9</f>
        <v>JUN</v>
      </c>
      <c r="K41" s="20" t="str">
        <f>+$K$9</f>
        <v>JUL</v>
      </c>
      <c r="L41" s="20" t="str">
        <f>+$L$9</f>
        <v>AUG</v>
      </c>
      <c r="M41" s="20" t="str">
        <f>+$M$9</f>
        <v>SEP</v>
      </c>
      <c r="N41" s="40" t="s">
        <v>7</v>
      </c>
    </row>
    <row r="42" spans="1:16" ht="33" customHeight="1" x14ac:dyDescent="0.25">
      <c r="A42" s="41" t="s">
        <v>49</v>
      </c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42">
        <f>SUM(B42:M42)</f>
        <v>0</v>
      </c>
    </row>
    <row r="43" spans="1:16" ht="33" customHeight="1" x14ac:dyDescent="0.25">
      <c r="A43" s="41" t="str">
        <f>RIGHT('BUDGET SUMMARY'!$A$4,LEN('BUDGET SUMMARY'!$A$4)-15)&amp;" CUMULATIVE LESS ITA"</f>
        <v xml:space="preserve">  ENTER FUND SOURCE HERE CUMULATIVE LESS ITA</v>
      </c>
      <c r="B43" s="341">
        <f>+B42</f>
        <v>0</v>
      </c>
      <c r="C43" s="341">
        <f t="shared" ref="C43:M43" si="8">B43+C42</f>
        <v>0</v>
      </c>
      <c r="D43" s="341">
        <f t="shared" si="8"/>
        <v>0</v>
      </c>
      <c r="E43" s="341">
        <f t="shared" si="8"/>
        <v>0</v>
      </c>
      <c r="F43" s="341">
        <f t="shared" si="8"/>
        <v>0</v>
      </c>
      <c r="G43" s="341">
        <f t="shared" si="8"/>
        <v>0</v>
      </c>
      <c r="H43" s="341">
        <f t="shared" si="8"/>
        <v>0</v>
      </c>
      <c r="I43" s="341">
        <f t="shared" si="8"/>
        <v>0</v>
      </c>
      <c r="J43" s="341">
        <f t="shared" si="8"/>
        <v>0</v>
      </c>
      <c r="K43" s="341">
        <f t="shared" si="8"/>
        <v>0</v>
      </c>
      <c r="L43" s="341">
        <f t="shared" si="8"/>
        <v>0</v>
      </c>
      <c r="M43" s="343">
        <f t="shared" si="8"/>
        <v>0</v>
      </c>
      <c r="N43" s="42">
        <f>+'BUDGET '!K139-'BUDGET '!K71-'BUDGET '!L71+'BUDGET SUMMARY'!I30</f>
        <v>0</v>
      </c>
    </row>
    <row r="44" spans="1:16" ht="29.25" customHeight="1" x14ac:dyDescent="0.25">
      <c r="A44" s="37"/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281" t="e">
        <f>SUM(K42:M42)/N42</f>
        <v>#DIV/0!</v>
      </c>
    </row>
    <row r="45" spans="1:16" ht="21.75" customHeight="1" x14ac:dyDescent="0.25">
      <c r="A45" s="385" t="s">
        <v>192</v>
      </c>
      <c r="B45" s="345" t="str">
        <f>+$B$9</f>
        <v>OCT</v>
      </c>
      <c r="C45" s="345" t="str">
        <f>+$C$9</f>
        <v>NOV</v>
      </c>
      <c r="D45" s="345" t="str">
        <f>+$D$9</f>
        <v>DEC</v>
      </c>
      <c r="E45" s="345" t="str">
        <f>+$E$9</f>
        <v>JAN</v>
      </c>
      <c r="F45" s="345" t="str">
        <f>+$F$9</f>
        <v>FEB</v>
      </c>
      <c r="G45" s="345" t="str">
        <f>+$G$9</f>
        <v>MAR</v>
      </c>
      <c r="H45" s="345" t="str">
        <f>+$H$9</f>
        <v>APR</v>
      </c>
      <c r="I45" s="345" t="str">
        <f>+$I$9</f>
        <v>MAY</v>
      </c>
      <c r="J45" s="345" t="str">
        <f>+$J$9</f>
        <v>JUN</v>
      </c>
      <c r="K45" s="345" t="str">
        <f>+$K$9</f>
        <v>JUL</v>
      </c>
      <c r="L45" s="345" t="str">
        <f>+$L$9</f>
        <v>AUG</v>
      </c>
      <c r="M45" s="345" t="str">
        <f>+$M$9</f>
        <v>SEP</v>
      </c>
      <c r="N45" s="40" t="s">
        <v>7</v>
      </c>
    </row>
    <row r="46" spans="1:16" ht="33" customHeight="1" x14ac:dyDescent="0.25">
      <c r="A46" s="41" t="s">
        <v>49</v>
      </c>
      <c r="B46" s="340"/>
      <c r="C46" s="340"/>
      <c r="D46" s="340"/>
      <c r="E46" s="340"/>
      <c r="F46" s="340"/>
      <c r="G46" s="340"/>
      <c r="H46" s="340"/>
      <c r="I46" s="340"/>
      <c r="J46" s="340"/>
      <c r="K46" s="340"/>
      <c r="L46" s="340"/>
      <c r="M46" s="340"/>
      <c r="N46" s="42">
        <f>SUM(B46:M46)</f>
        <v>0</v>
      </c>
    </row>
    <row r="47" spans="1:16" ht="33" customHeight="1" x14ac:dyDescent="0.25">
      <c r="A47" s="41" t="str">
        <f>RIGHT('BUDGET SUMMARY'!$A$4,LEN('BUDGET SUMMARY'!$A$4)-15)&amp;" ITA CUMULATIVE"</f>
        <v xml:space="preserve">  ENTER FUND SOURCE HERE ITA CUMULATIVE</v>
      </c>
      <c r="B47" s="392">
        <f>+B46</f>
        <v>0</v>
      </c>
      <c r="C47" s="392">
        <f t="shared" ref="C47:M47" si="9">B47+C46</f>
        <v>0</v>
      </c>
      <c r="D47" s="392">
        <f t="shared" si="9"/>
        <v>0</v>
      </c>
      <c r="E47" s="392">
        <f t="shared" si="9"/>
        <v>0</v>
      </c>
      <c r="F47" s="392">
        <f t="shared" si="9"/>
        <v>0</v>
      </c>
      <c r="G47" s="392">
        <f t="shared" si="9"/>
        <v>0</v>
      </c>
      <c r="H47" s="392">
        <f t="shared" si="9"/>
        <v>0</v>
      </c>
      <c r="I47" s="392">
        <f t="shared" si="9"/>
        <v>0</v>
      </c>
      <c r="J47" s="392">
        <f t="shared" si="9"/>
        <v>0</v>
      </c>
      <c r="K47" s="392">
        <f t="shared" si="9"/>
        <v>0</v>
      </c>
      <c r="L47" s="392">
        <f t="shared" si="9"/>
        <v>0</v>
      </c>
      <c r="M47" s="343">
        <f t="shared" si="9"/>
        <v>0</v>
      </c>
      <c r="N47" s="42">
        <f>+'BUDGET '!K71+'BUDGET '!L71</f>
        <v>0</v>
      </c>
    </row>
    <row r="48" spans="1:16" ht="17.25" customHeight="1" thickBot="1" x14ac:dyDescent="0.3">
      <c r="N48" s="394" t="e">
        <f>SUM(K46:M46)/N46</f>
        <v>#DIV/0!</v>
      </c>
    </row>
    <row r="49" spans="1:16" s="366" customFormat="1" ht="24.75" customHeight="1" x14ac:dyDescent="0.25">
      <c r="A49" s="393" t="s">
        <v>159</v>
      </c>
      <c r="B49" s="392">
        <f>+B46+B42</f>
        <v>0</v>
      </c>
      <c r="C49" s="392">
        <f t="shared" ref="C49:M49" si="10">+C46+C42</f>
        <v>0</v>
      </c>
      <c r="D49" s="392">
        <f t="shared" si="10"/>
        <v>0</v>
      </c>
      <c r="E49" s="392">
        <f t="shared" si="10"/>
        <v>0</v>
      </c>
      <c r="F49" s="392">
        <f t="shared" si="10"/>
        <v>0</v>
      </c>
      <c r="G49" s="392">
        <f t="shared" si="10"/>
        <v>0</v>
      </c>
      <c r="H49" s="392">
        <f t="shared" si="10"/>
        <v>0</v>
      </c>
      <c r="I49" s="392">
        <f t="shared" si="10"/>
        <v>0</v>
      </c>
      <c r="J49" s="392">
        <f t="shared" si="10"/>
        <v>0</v>
      </c>
      <c r="K49" s="392">
        <f t="shared" si="10"/>
        <v>0</v>
      </c>
      <c r="L49" s="392">
        <f t="shared" si="10"/>
        <v>0</v>
      </c>
      <c r="M49" s="392">
        <f t="shared" si="10"/>
        <v>0</v>
      </c>
      <c r="N49" s="388">
        <f>SUM(B49:M49)</f>
        <v>0</v>
      </c>
      <c r="P49" s="491"/>
    </row>
    <row r="50" spans="1:16" s="366" customFormat="1" ht="24.75" customHeight="1" thickBot="1" x14ac:dyDescent="0.3">
      <c r="A50" s="151" t="str">
        <f>RIGHT('BUDGET SUMMARY'!$A$4,LEN('BUDGET SUMMARY'!$A$4)-15)&amp;" TOTAL"</f>
        <v xml:space="preserve">  ENTER FUND SOURCE HERE TOTAL</v>
      </c>
      <c r="B50" s="386">
        <f>+B47+B43</f>
        <v>0</v>
      </c>
      <c r="C50" s="386">
        <f t="shared" ref="C50:M50" si="11">+C47+C43</f>
        <v>0</v>
      </c>
      <c r="D50" s="386">
        <f t="shared" si="11"/>
        <v>0</v>
      </c>
      <c r="E50" s="386">
        <f t="shared" si="11"/>
        <v>0</v>
      </c>
      <c r="F50" s="386">
        <f t="shared" si="11"/>
        <v>0</v>
      </c>
      <c r="G50" s="386">
        <f t="shared" si="11"/>
        <v>0</v>
      </c>
      <c r="H50" s="386">
        <f t="shared" si="11"/>
        <v>0</v>
      </c>
      <c r="I50" s="386">
        <f t="shared" si="11"/>
        <v>0</v>
      </c>
      <c r="J50" s="386">
        <f t="shared" si="11"/>
        <v>0</v>
      </c>
      <c r="K50" s="386">
        <f t="shared" si="11"/>
        <v>0</v>
      </c>
      <c r="L50" s="386">
        <f t="shared" si="11"/>
        <v>0</v>
      </c>
      <c r="M50" s="386">
        <f t="shared" si="11"/>
        <v>0</v>
      </c>
      <c r="N50" s="387"/>
    </row>
    <row r="51" spans="1:16" s="366" customFormat="1" ht="17.25" customHeight="1" x14ac:dyDescent="0.25">
      <c r="N51" s="389"/>
    </row>
    <row r="52" spans="1:16" ht="12.75" customHeight="1" x14ac:dyDescent="0.2"/>
    <row r="53" spans="1:16" ht="15.75" customHeight="1" x14ac:dyDescent="0.25">
      <c r="A53" s="536" t="s">
        <v>51</v>
      </c>
      <c r="B53" s="536"/>
      <c r="C53" s="536"/>
      <c r="D53" s="536"/>
      <c r="E53" s="536"/>
      <c r="F53" s="536"/>
      <c r="G53" s="536"/>
      <c r="H53" s="536"/>
      <c r="I53" s="536"/>
      <c r="J53" s="536"/>
      <c r="K53" s="536"/>
      <c r="L53" s="536"/>
      <c r="M53" s="536"/>
      <c r="N53" s="536"/>
    </row>
    <row r="54" spans="1:16" ht="12.75" customHeight="1" thickBot="1" x14ac:dyDescent="0.3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6" ht="15.75" customHeight="1" x14ac:dyDescent="0.25">
      <c r="A55" s="520" t="str">
        <f>+'BUDGET SUMMARY'!A5</f>
        <v>Funding Source:  ENTER FUND SOURCE HERE</v>
      </c>
      <c r="B55" s="521"/>
      <c r="C55" s="521"/>
      <c r="D55" s="521"/>
      <c r="E55" s="521"/>
      <c r="F55" s="521"/>
      <c r="G55" s="521"/>
      <c r="H55" s="521"/>
      <c r="I55" s="521"/>
      <c r="J55" s="521"/>
      <c r="K55" s="521"/>
      <c r="L55" s="521"/>
      <c r="M55" s="521"/>
      <c r="N55" s="522"/>
    </row>
    <row r="56" spans="1:16" ht="12.75" customHeight="1" x14ac:dyDescent="0.2">
      <c r="A56" s="37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38"/>
    </row>
    <row r="57" spans="1:16" ht="21.75" customHeight="1" x14ac:dyDescent="0.25">
      <c r="A57" s="39" t="s">
        <v>50</v>
      </c>
      <c r="B57" s="20" t="str">
        <f>+$B$9</f>
        <v>OCT</v>
      </c>
      <c r="C57" s="20" t="str">
        <f>+$C$9</f>
        <v>NOV</v>
      </c>
      <c r="D57" s="20" t="str">
        <f>+$D$9</f>
        <v>DEC</v>
      </c>
      <c r="E57" s="20" t="str">
        <f>+$E$9</f>
        <v>JAN</v>
      </c>
      <c r="F57" s="20" t="str">
        <f>+$F$9</f>
        <v>FEB</v>
      </c>
      <c r="G57" s="20" t="str">
        <f>+$G$9</f>
        <v>MAR</v>
      </c>
      <c r="H57" s="20" t="str">
        <f>+$H$9</f>
        <v>APR</v>
      </c>
      <c r="I57" s="20" t="str">
        <f>+$I$9</f>
        <v>MAY</v>
      </c>
      <c r="J57" s="20" t="str">
        <f>+$J$9</f>
        <v>JUN</v>
      </c>
      <c r="K57" s="20" t="str">
        <f>+$K$9</f>
        <v>JUL</v>
      </c>
      <c r="L57" s="20" t="str">
        <f>+$L$9</f>
        <v>AUG</v>
      </c>
      <c r="M57" s="20" t="str">
        <f>+$M$9</f>
        <v>SEP</v>
      </c>
      <c r="N57" s="40" t="s">
        <v>7</v>
      </c>
    </row>
    <row r="58" spans="1:16" ht="33" customHeight="1" x14ac:dyDescent="0.25">
      <c r="A58" s="41" t="s">
        <v>49</v>
      </c>
      <c r="B58" s="340"/>
      <c r="C58" s="340"/>
      <c r="D58" s="340"/>
      <c r="E58" s="340"/>
      <c r="F58" s="340"/>
      <c r="G58" s="340"/>
      <c r="H58" s="340"/>
      <c r="I58" s="340"/>
      <c r="J58" s="340"/>
      <c r="K58" s="340"/>
      <c r="L58" s="340"/>
      <c r="M58" s="340"/>
      <c r="N58" s="42">
        <f>SUM(B58:M58)</f>
        <v>0</v>
      </c>
    </row>
    <row r="59" spans="1:16" ht="33" customHeight="1" x14ac:dyDescent="0.25">
      <c r="A59" s="41" t="str">
        <f>RIGHT('BUDGET SUMMARY'!$A$5,LEN('BUDGET SUMMARY'!$A$5)-15)&amp;" CUMULATIVE LESS ITA"</f>
        <v xml:space="preserve">  ENTER FUND SOURCE HERE CUMULATIVE LESS ITA</v>
      </c>
      <c r="B59" s="341">
        <f>+B58</f>
        <v>0</v>
      </c>
      <c r="C59" s="341">
        <f t="shared" ref="C59:M59" si="12">B59+C58</f>
        <v>0</v>
      </c>
      <c r="D59" s="341">
        <f t="shared" si="12"/>
        <v>0</v>
      </c>
      <c r="E59" s="341">
        <f t="shared" si="12"/>
        <v>0</v>
      </c>
      <c r="F59" s="341">
        <f t="shared" si="12"/>
        <v>0</v>
      </c>
      <c r="G59" s="341">
        <f t="shared" si="12"/>
        <v>0</v>
      </c>
      <c r="H59" s="341">
        <f t="shared" si="12"/>
        <v>0</v>
      </c>
      <c r="I59" s="341">
        <f t="shared" si="12"/>
        <v>0</v>
      </c>
      <c r="J59" s="341">
        <f t="shared" si="12"/>
        <v>0</v>
      </c>
      <c r="K59" s="341">
        <f t="shared" si="12"/>
        <v>0</v>
      </c>
      <c r="L59" s="341">
        <f t="shared" si="12"/>
        <v>0</v>
      </c>
      <c r="M59" s="31">
        <f t="shared" si="12"/>
        <v>0</v>
      </c>
      <c r="N59" s="42">
        <f>+'BUDGET '!M139-'BUDGET '!M71-'BUDGET '!N71+'BUDGET SUMMARY'!J30</f>
        <v>0</v>
      </c>
    </row>
    <row r="60" spans="1:16" ht="32.25" customHeight="1" x14ac:dyDescent="0.25">
      <c r="A60" s="37"/>
      <c r="B60" s="344"/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281" t="e">
        <f>SUM(K58:M58)/N58</f>
        <v>#DIV/0!</v>
      </c>
    </row>
    <row r="61" spans="1:16" ht="21.75" customHeight="1" x14ac:dyDescent="0.25">
      <c r="A61" s="385" t="s">
        <v>192</v>
      </c>
      <c r="B61" s="345" t="str">
        <f>+$B$9</f>
        <v>OCT</v>
      </c>
      <c r="C61" s="345" t="str">
        <f>+$C$9</f>
        <v>NOV</v>
      </c>
      <c r="D61" s="345" t="str">
        <f>+$D$9</f>
        <v>DEC</v>
      </c>
      <c r="E61" s="345" t="str">
        <f>+$E$9</f>
        <v>JAN</v>
      </c>
      <c r="F61" s="345" t="str">
        <f>+$F$9</f>
        <v>FEB</v>
      </c>
      <c r="G61" s="345" t="str">
        <f>+$G$9</f>
        <v>MAR</v>
      </c>
      <c r="H61" s="345" t="str">
        <f>+$H$9</f>
        <v>APR</v>
      </c>
      <c r="I61" s="345" t="str">
        <f>+$I$9</f>
        <v>MAY</v>
      </c>
      <c r="J61" s="345" t="str">
        <f>+$J$9</f>
        <v>JUN</v>
      </c>
      <c r="K61" s="345" t="str">
        <f>+$K$9</f>
        <v>JUL</v>
      </c>
      <c r="L61" s="345" t="str">
        <f>+$L$9</f>
        <v>AUG</v>
      </c>
      <c r="M61" s="345" t="str">
        <f>+$M$9</f>
        <v>SEP</v>
      </c>
      <c r="N61" s="40" t="s">
        <v>7</v>
      </c>
    </row>
    <row r="62" spans="1:16" ht="33" customHeight="1" x14ac:dyDescent="0.25">
      <c r="A62" s="41" t="s">
        <v>49</v>
      </c>
      <c r="B62" s="340"/>
      <c r="C62" s="340"/>
      <c r="D62" s="340"/>
      <c r="E62" s="340"/>
      <c r="F62" s="340"/>
      <c r="G62" s="340"/>
      <c r="H62" s="340"/>
      <c r="I62" s="340"/>
      <c r="J62" s="340"/>
      <c r="K62" s="340"/>
      <c r="L62" s="340"/>
      <c r="M62" s="340"/>
      <c r="N62" s="42">
        <f>SUM(B62:M62)</f>
        <v>0</v>
      </c>
    </row>
    <row r="63" spans="1:16" ht="33" customHeight="1" x14ac:dyDescent="0.25">
      <c r="A63" s="41" t="str">
        <f>RIGHT('BUDGET SUMMARY'!$A$5,LEN('BUDGET SUMMARY'!$A$5)-15)&amp;" ITA CUMULATIVE"</f>
        <v xml:space="preserve">  ENTER FUND SOURCE HERE ITA CUMULATIVE</v>
      </c>
      <c r="B63" s="392">
        <f>+B62</f>
        <v>0</v>
      </c>
      <c r="C63" s="392">
        <f t="shared" ref="C63:M63" si="13">B63+C62</f>
        <v>0</v>
      </c>
      <c r="D63" s="392">
        <f t="shared" si="13"/>
        <v>0</v>
      </c>
      <c r="E63" s="392">
        <f t="shared" si="13"/>
        <v>0</v>
      </c>
      <c r="F63" s="392">
        <f t="shared" si="13"/>
        <v>0</v>
      </c>
      <c r="G63" s="392">
        <f t="shared" si="13"/>
        <v>0</v>
      </c>
      <c r="H63" s="392">
        <f t="shared" si="13"/>
        <v>0</v>
      </c>
      <c r="I63" s="392">
        <f t="shared" si="13"/>
        <v>0</v>
      </c>
      <c r="J63" s="392">
        <f t="shared" si="13"/>
        <v>0</v>
      </c>
      <c r="K63" s="392">
        <f t="shared" si="13"/>
        <v>0</v>
      </c>
      <c r="L63" s="392">
        <f t="shared" si="13"/>
        <v>0</v>
      </c>
      <c r="M63" s="31">
        <f t="shared" si="13"/>
        <v>0</v>
      </c>
      <c r="N63" s="42">
        <f>+'BUDGET '!M71+'BUDGET '!N71</f>
        <v>0</v>
      </c>
    </row>
    <row r="64" spans="1:16" ht="15.75" customHeight="1" thickBot="1" x14ac:dyDescent="0.3">
      <c r="N64" s="394" t="e">
        <f>SUM(K62:M62)/N62</f>
        <v>#DIV/0!</v>
      </c>
    </row>
    <row r="65" spans="1:16" s="366" customFormat="1" ht="24.75" customHeight="1" x14ac:dyDescent="0.25">
      <c r="A65" s="393" t="s">
        <v>159</v>
      </c>
      <c r="B65" s="392">
        <f>+B62+B58</f>
        <v>0</v>
      </c>
      <c r="C65" s="392">
        <f t="shared" ref="C65:M65" si="14">+C62+C58</f>
        <v>0</v>
      </c>
      <c r="D65" s="392">
        <f t="shared" si="14"/>
        <v>0</v>
      </c>
      <c r="E65" s="392">
        <f t="shared" si="14"/>
        <v>0</v>
      </c>
      <c r="F65" s="392">
        <f t="shared" si="14"/>
        <v>0</v>
      </c>
      <c r="G65" s="392">
        <f t="shared" si="14"/>
        <v>0</v>
      </c>
      <c r="H65" s="392">
        <f t="shared" si="14"/>
        <v>0</v>
      </c>
      <c r="I65" s="392">
        <f t="shared" si="14"/>
        <v>0</v>
      </c>
      <c r="J65" s="392">
        <f t="shared" si="14"/>
        <v>0</v>
      </c>
      <c r="K65" s="392">
        <f t="shared" si="14"/>
        <v>0</v>
      </c>
      <c r="L65" s="392">
        <f t="shared" si="14"/>
        <v>0</v>
      </c>
      <c r="M65" s="392">
        <f t="shared" si="14"/>
        <v>0</v>
      </c>
      <c r="N65" s="388">
        <f>SUM(B65:M65)</f>
        <v>0</v>
      </c>
      <c r="P65" s="491"/>
    </row>
    <row r="66" spans="1:16" s="366" customFormat="1" ht="24.75" customHeight="1" thickBot="1" x14ac:dyDescent="0.3">
      <c r="A66" s="151" t="str">
        <f>RIGHT('BUDGET SUMMARY'!$A$2,LEN('BUDGET SUMMARY'!$A$2)-15)&amp;" TOTAL"</f>
        <v xml:space="preserve"> DISLOCATED WORKER TOTAL</v>
      </c>
      <c r="B66" s="386">
        <f>+B63+B59</f>
        <v>0</v>
      </c>
      <c r="C66" s="386">
        <f t="shared" ref="C66:M66" si="15">+C63+C59</f>
        <v>0</v>
      </c>
      <c r="D66" s="386">
        <f t="shared" si="15"/>
        <v>0</v>
      </c>
      <c r="E66" s="386">
        <f t="shared" si="15"/>
        <v>0</v>
      </c>
      <c r="F66" s="386">
        <f t="shared" si="15"/>
        <v>0</v>
      </c>
      <c r="G66" s="386">
        <f t="shared" si="15"/>
        <v>0</v>
      </c>
      <c r="H66" s="386">
        <f t="shared" si="15"/>
        <v>0</v>
      </c>
      <c r="I66" s="386">
        <f t="shared" si="15"/>
        <v>0</v>
      </c>
      <c r="J66" s="386">
        <f t="shared" si="15"/>
        <v>0</v>
      </c>
      <c r="K66" s="386">
        <f t="shared" si="15"/>
        <v>0</v>
      </c>
      <c r="L66" s="386">
        <f t="shared" si="15"/>
        <v>0</v>
      </c>
      <c r="M66" s="386">
        <f t="shared" si="15"/>
        <v>0</v>
      </c>
      <c r="N66" s="387"/>
    </row>
    <row r="67" spans="1:16" s="366" customFormat="1" ht="15.75" customHeight="1" thickBot="1" x14ac:dyDescent="0.3">
      <c r="A67" s="284"/>
      <c r="B67" s="284"/>
      <c r="C67" s="284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396"/>
    </row>
    <row r="68" spans="1:16" s="366" customFormat="1" ht="15.75" customHeight="1" x14ac:dyDescent="0.25">
      <c r="N68" s="389"/>
    </row>
    <row r="69" spans="1:16" ht="13.5" thickBot="1" x14ac:dyDescent="0.25"/>
    <row r="70" spans="1:16" ht="31.5" customHeight="1" thickBot="1" x14ac:dyDescent="0.3">
      <c r="A70" s="390" t="s">
        <v>193</v>
      </c>
      <c r="B70" s="35">
        <f t="shared" ref="B70:M70" si="16">+B27+B11+B43+B59</f>
        <v>0</v>
      </c>
      <c r="C70" s="35">
        <f t="shared" si="16"/>
        <v>0</v>
      </c>
      <c r="D70" s="35">
        <f t="shared" si="16"/>
        <v>0</v>
      </c>
      <c r="E70" s="35">
        <f t="shared" si="16"/>
        <v>0</v>
      </c>
      <c r="F70" s="35">
        <f t="shared" si="16"/>
        <v>0</v>
      </c>
      <c r="G70" s="35">
        <f t="shared" si="16"/>
        <v>0</v>
      </c>
      <c r="H70" s="35">
        <f t="shared" si="16"/>
        <v>0</v>
      </c>
      <c r="I70" s="35">
        <f t="shared" si="16"/>
        <v>0</v>
      </c>
      <c r="J70" s="35">
        <f t="shared" si="16"/>
        <v>0</v>
      </c>
      <c r="K70" s="35">
        <f t="shared" si="16"/>
        <v>0</v>
      </c>
      <c r="L70" s="35">
        <f t="shared" si="16"/>
        <v>0</v>
      </c>
      <c r="M70" s="35">
        <f t="shared" si="16"/>
        <v>0</v>
      </c>
      <c r="N70" s="36">
        <f>'BUDGET SUMMARY'!F29-'BUDGET '!O71+'BUDGET SUMMARY'!F30</f>
        <v>0</v>
      </c>
    </row>
    <row r="71" spans="1:16" ht="27" customHeight="1" thickBot="1" x14ac:dyDescent="0.25"/>
    <row r="72" spans="1:16" ht="27" customHeight="1" thickBot="1" x14ac:dyDescent="0.3">
      <c r="A72" s="397" t="s">
        <v>194</v>
      </c>
      <c r="B72" s="35">
        <f t="shared" ref="B72:M72" si="17">+B63+B47+B31+B15</f>
        <v>0</v>
      </c>
      <c r="C72" s="35">
        <f t="shared" si="17"/>
        <v>0</v>
      </c>
      <c r="D72" s="35">
        <f t="shared" si="17"/>
        <v>0</v>
      </c>
      <c r="E72" s="35">
        <f t="shared" si="17"/>
        <v>0</v>
      </c>
      <c r="F72" s="35">
        <f t="shared" si="17"/>
        <v>0</v>
      </c>
      <c r="G72" s="35">
        <f t="shared" si="17"/>
        <v>0</v>
      </c>
      <c r="H72" s="35">
        <f t="shared" si="17"/>
        <v>0</v>
      </c>
      <c r="I72" s="35">
        <f t="shared" si="17"/>
        <v>0</v>
      </c>
      <c r="J72" s="35">
        <f t="shared" si="17"/>
        <v>0</v>
      </c>
      <c r="K72" s="35">
        <f t="shared" si="17"/>
        <v>0</v>
      </c>
      <c r="L72" s="35">
        <f t="shared" si="17"/>
        <v>0</v>
      </c>
      <c r="M72" s="35">
        <f t="shared" si="17"/>
        <v>0</v>
      </c>
      <c r="N72" s="36">
        <f>+'BUDGET '!O71</f>
        <v>0</v>
      </c>
    </row>
    <row r="73" spans="1:16" ht="27" customHeight="1" thickBot="1" x14ac:dyDescent="0.25"/>
    <row r="74" spans="1:16" ht="27" customHeight="1" thickBot="1" x14ac:dyDescent="0.3">
      <c r="A74" s="397" t="s">
        <v>202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>
        <f>+M70+M72</f>
        <v>0</v>
      </c>
      <c r="N74" s="36">
        <f>+N70+N72</f>
        <v>0</v>
      </c>
    </row>
  </sheetData>
  <sheetProtection formatCells="0" formatColumns="0" formatRows="0" insertColumns="0" insertRows="0" deleteColumns="0" deleteRows="0"/>
  <protectedRanges>
    <protectedRange sqref="A1 B11:M11 B27:M27 B31:M31 B47:M47 B59:M59 B63:M63 B15:M18 B33:M34 B49:M50 B65:M66 A9:IV10 A13:N14 A25:N26 A29:N30 A41:N43 A45:N46 A57:N58 A61:N62" name="Range1"/>
  </protectedRanges>
  <mergeCells count="9">
    <mergeCell ref="A55:N55"/>
    <mergeCell ref="A39:N39"/>
    <mergeCell ref="A21:N21"/>
    <mergeCell ref="A23:N23"/>
    <mergeCell ref="A3:N3"/>
    <mergeCell ref="A5:N5"/>
    <mergeCell ref="A7:N7"/>
    <mergeCell ref="A37:N37"/>
    <mergeCell ref="A53:N53"/>
  </mergeCells>
  <phoneticPr fontId="0" type="noConversion"/>
  <pageMargins left="0" right="0" top="0.37" bottom="0.25" header="0" footer="0"/>
  <pageSetup scale="68" fitToHeight="0" orientation="landscape" r:id="rId1"/>
  <headerFooter alignWithMargins="0"/>
  <rowBreaks count="1" manualBreakCount="1">
    <brk id="3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4"/>
  <sheetViews>
    <sheetView zoomScaleNormal="100" workbookViewId="0">
      <pane ySplit="11" topLeftCell="A15" activePane="bottomLeft" state="frozen"/>
      <selection pane="bottomLeft" activeCell="A12" sqref="A12:E12"/>
    </sheetView>
  </sheetViews>
  <sheetFormatPr defaultRowHeight="12.75" x14ac:dyDescent="0.2"/>
  <cols>
    <col min="2" max="2" width="8.28515625" customWidth="1"/>
    <col min="3" max="3" width="26.28515625" customWidth="1"/>
    <col min="4" max="4" width="11.28515625" customWidth="1"/>
    <col min="5" max="5" width="8.7109375" customWidth="1"/>
    <col min="6" max="6" width="8.5703125" customWidth="1"/>
    <col min="7" max="7" width="9.7109375" style="295" customWidth="1"/>
    <col min="8" max="8" width="9.7109375" customWidth="1"/>
    <col min="9" max="10" width="9.7109375" style="366" customWidth="1"/>
    <col min="11" max="11" width="8.5703125" customWidth="1"/>
    <col min="12" max="12" width="11" customWidth="1"/>
    <col min="13" max="13" width="9.28515625" customWidth="1"/>
    <col min="14" max="14" width="9" customWidth="1"/>
    <col min="15" max="15" width="7.7109375" customWidth="1"/>
    <col min="16" max="16" width="9.85546875" customWidth="1"/>
    <col min="17" max="17" width="7.85546875" customWidth="1"/>
  </cols>
  <sheetData>
    <row r="1" spans="1:19" x14ac:dyDescent="0.2">
      <c r="A1" s="1" t="str">
        <f>+'BUDGET SUMMARY'!A1</f>
        <v>Agency Name:  ENTER YOUR AGENCY NAME HERE</v>
      </c>
      <c r="R1" s="94"/>
      <c r="S1" s="94">
        <f ca="1">TODAY()</f>
        <v>45723</v>
      </c>
    </row>
    <row r="2" spans="1:19" x14ac:dyDescent="0.2">
      <c r="A2" s="1" t="str">
        <f>+'BUDGET SUMMARY'!A1:A2</f>
        <v>Funding Source: DISLOCATED WORKER</v>
      </c>
    </row>
    <row r="3" spans="1:19" x14ac:dyDescent="0.2">
      <c r="A3" s="1" t="str">
        <f>+'BUDGET SUMMARY'!A3</f>
        <v>Funding Source:  ENTER FUND SOURCE HERE</v>
      </c>
    </row>
    <row r="4" spans="1:19" x14ac:dyDescent="0.2">
      <c r="A4" s="1" t="str">
        <f>+'BUDGET SUMMARY'!A4</f>
        <v>Funding Source:  ENTER FUND SOURCE HERE</v>
      </c>
    </row>
    <row r="5" spans="1:19" x14ac:dyDescent="0.2">
      <c r="A5" s="1" t="str">
        <f>+'BUDGET SUMMARY'!A5</f>
        <v>Funding Source:  ENTER FUND SOURCE HERE</v>
      </c>
    </row>
    <row r="6" spans="1:19" x14ac:dyDescent="0.2">
      <c r="A6" s="1" t="str">
        <f>+'BUDGET SUMMARY'!A6</f>
        <v>Addendum #:   REQUEST FOR PROPOSAL</v>
      </c>
    </row>
    <row r="7" spans="1:19" ht="15.75" customHeight="1" x14ac:dyDescent="0.2">
      <c r="A7" s="532" t="s">
        <v>58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</row>
    <row r="8" spans="1:19" ht="12.75" customHeight="1" x14ac:dyDescent="0.2">
      <c r="A8" s="532"/>
      <c r="B8" s="532"/>
      <c r="C8" s="532"/>
      <c r="D8" s="532"/>
      <c r="E8" s="532"/>
      <c r="F8" s="532"/>
      <c r="G8" s="532"/>
      <c r="H8" s="532"/>
      <c r="I8" s="532"/>
      <c r="J8" s="532"/>
      <c r="K8" s="532"/>
      <c r="L8" s="532"/>
      <c r="M8" s="532"/>
      <c r="N8" s="532"/>
      <c r="O8" s="532"/>
      <c r="P8" s="532"/>
      <c r="Q8" s="532"/>
      <c r="R8" s="532"/>
      <c r="S8" s="532"/>
    </row>
    <row r="9" spans="1:19" x14ac:dyDescent="0.2">
      <c r="A9" s="366"/>
      <c r="B9" s="366"/>
      <c r="C9" s="366"/>
      <c r="D9" s="366"/>
      <c r="E9" s="366"/>
      <c r="F9" s="366"/>
      <c r="G9" s="366"/>
      <c r="H9" s="366"/>
      <c r="K9" s="366"/>
      <c r="L9" s="366"/>
      <c r="M9" s="366"/>
      <c r="N9" s="366"/>
      <c r="O9" s="366"/>
      <c r="P9" s="366"/>
      <c r="Q9" s="366"/>
      <c r="R9" s="366"/>
      <c r="S9" s="366"/>
    </row>
    <row r="10" spans="1:19" ht="15.75" customHeight="1" x14ac:dyDescent="0.2">
      <c r="A10" s="550" t="s">
        <v>104</v>
      </c>
      <c r="B10" s="551"/>
      <c r="C10" s="552"/>
      <c r="D10" s="548" t="s">
        <v>105</v>
      </c>
      <c r="E10" s="542" t="s">
        <v>162</v>
      </c>
      <c r="F10" s="548" t="s">
        <v>163</v>
      </c>
      <c r="G10" s="537" t="s">
        <v>172</v>
      </c>
      <c r="H10" s="538"/>
      <c r="I10" s="537" t="s">
        <v>173</v>
      </c>
      <c r="J10" s="538"/>
      <c r="K10" s="548" t="s">
        <v>206</v>
      </c>
      <c r="L10" s="542" t="s">
        <v>207</v>
      </c>
      <c r="M10" s="542" t="s">
        <v>208</v>
      </c>
      <c r="N10" s="542" t="s">
        <v>106</v>
      </c>
      <c r="O10" s="542" t="s">
        <v>209</v>
      </c>
      <c r="P10" s="542" t="s">
        <v>107</v>
      </c>
      <c r="Q10" s="542" t="s">
        <v>164</v>
      </c>
      <c r="R10" s="546" t="s">
        <v>100</v>
      </c>
      <c r="S10" s="544" t="s">
        <v>108</v>
      </c>
    </row>
    <row r="11" spans="1:19" ht="46.5" customHeight="1" x14ac:dyDescent="0.2">
      <c r="A11" s="553"/>
      <c r="B11" s="554"/>
      <c r="C11" s="555"/>
      <c r="D11" s="549"/>
      <c r="E11" s="543"/>
      <c r="F11" s="549"/>
      <c r="G11" s="174" t="s">
        <v>101</v>
      </c>
      <c r="H11" s="174" t="s">
        <v>102</v>
      </c>
      <c r="I11" s="174" t="s">
        <v>101</v>
      </c>
      <c r="J11" s="174" t="s">
        <v>102</v>
      </c>
      <c r="K11" s="549"/>
      <c r="L11" s="543"/>
      <c r="M11" s="543"/>
      <c r="N11" s="543"/>
      <c r="O11" s="543"/>
      <c r="P11" s="543"/>
      <c r="Q11" s="543"/>
      <c r="R11" s="547"/>
      <c r="S11" s="545"/>
    </row>
    <row r="12" spans="1:19" ht="46.5" customHeight="1" x14ac:dyDescent="0.2">
      <c r="A12" s="539" t="s">
        <v>186</v>
      </c>
      <c r="B12" s="540"/>
      <c r="C12" s="540"/>
      <c r="D12" s="540"/>
      <c r="E12" s="541"/>
      <c r="F12" s="173"/>
      <c r="G12" s="172"/>
      <c r="H12" s="172"/>
      <c r="I12" s="422"/>
      <c r="J12" s="422"/>
      <c r="K12" s="398"/>
      <c r="L12" s="398"/>
      <c r="M12" s="398"/>
      <c r="N12" s="398"/>
      <c r="O12" s="398"/>
      <c r="P12" s="398"/>
      <c r="Q12" s="398"/>
      <c r="R12" s="398"/>
      <c r="S12" s="398"/>
    </row>
    <row r="13" spans="1:19" ht="12.75" customHeight="1" x14ac:dyDescent="0.2">
      <c r="A13" s="440" t="str">
        <f>+'BUDGET '!B15</f>
        <v xml:space="preserve">COUNTY :   </v>
      </c>
      <c r="B13" s="133"/>
      <c r="C13" s="134"/>
      <c r="D13" s="407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4">
        <f t="shared" ref="S13:S39" si="0">SUM(D13:R13)</f>
        <v>0</v>
      </c>
    </row>
    <row r="14" spans="1:19" x14ac:dyDescent="0.2">
      <c r="A14" s="132">
        <f>+'BUDGET '!B16</f>
        <v>0</v>
      </c>
      <c r="B14" s="136"/>
      <c r="C14" s="137"/>
      <c r="D14" s="135"/>
      <c r="E14" s="135"/>
      <c r="F14" s="138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4">
        <f t="shared" si="0"/>
        <v>0</v>
      </c>
    </row>
    <row r="15" spans="1:19" x14ac:dyDescent="0.2">
      <c r="A15" s="132">
        <f>+'BUDGET '!B17</f>
        <v>0</v>
      </c>
      <c r="B15" s="136"/>
      <c r="C15" s="137"/>
      <c r="D15" s="135"/>
      <c r="E15" s="135"/>
      <c r="F15" s="138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4">
        <f t="shared" si="0"/>
        <v>0</v>
      </c>
    </row>
    <row r="16" spans="1:19" x14ac:dyDescent="0.2">
      <c r="A16" s="132">
        <f>+'BUDGET '!B18</f>
        <v>0</v>
      </c>
      <c r="B16" s="136"/>
      <c r="C16" s="137"/>
      <c r="D16" s="135"/>
      <c r="E16" s="135"/>
      <c r="F16" s="138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4">
        <f t="shared" si="0"/>
        <v>0</v>
      </c>
    </row>
    <row r="17" spans="1:19" x14ac:dyDescent="0.2">
      <c r="A17" s="132">
        <f>+'BUDGET '!B19</f>
        <v>0</v>
      </c>
      <c r="B17" s="136"/>
      <c r="C17" s="137"/>
      <c r="D17" s="135"/>
      <c r="E17" s="135"/>
      <c r="F17" s="138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4">
        <f t="shared" si="0"/>
        <v>0</v>
      </c>
    </row>
    <row r="18" spans="1:19" x14ac:dyDescent="0.2">
      <c r="A18" s="132">
        <f>+'BUDGET '!B20</f>
        <v>0</v>
      </c>
      <c r="B18" s="136"/>
      <c r="C18" s="137"/>
      <c r="D18" s="135"/>
      <c r="E18" s="135"/>
      <c r="F18" s="138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4">
        <f t="shared" si="0"/>
        <v>0</v>
      </c>
    </row>
    <row r="19" spans="1:19" x14ac:dyDescent="0.2">
      <c r="A19" s="132">
        <f>+'BUDGET '!B21</f>
        <v>0</v>
      </c>
      <c r="B19" s="136"/>
      <c r="C19" s="137"/>
      <c r="D19" s="135"/>
      <c r="E19" s="135"/>
      <c r="F19" s="138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4">
        <f t="shared" si="0"/>
        <v>0</v>
      </c>
    </row>
    <row r="20" spans="1:19" x14ac:dyDescent="0.2">
      <c r="A20" s="132">
        <f>+'BUDGET '!B22</f>
        <v>0</v>
      </c>
      <c r="B20" s="136"/>
      <c r="C20" s="137"/>
      <c r="D20" s="135"/>
      <c r="E20" s="135"/>
      <c r="F20" s="138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4">
        <f t="shared" si="0"/>
        <v>0</v>
      </c>
    </row>
    <row r="21" spans="1:19" x14ac:dyDescent="0.2">
      <c r="A21" s="132">
        <f>+'BUDGET '!B23</f>
        <v>0</v>
      </c>
      <c r="B21" s="136"/>
      <c r="C21" s="137"/>
      <c r="D21" s="135"/>
      <c r="E21" s="135"/>
      <c r="F21" s="138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4">
        <f t="shared" si="0"/>
        <v>0</v>
      </c>
    </row>
    <row r="22" spans="1:19" x14ac:dyDescent="0.2">
      <c r="A22" s="132">
        <f>+'BUDGET '!B24</f>
        <v>0</v>
      </c>
      <c r="B22" s="136"/>
      <c r="C22" s="137"/>
      <c r="D22" s="135"/>
      <c r="E22" s="135"/>
      <c r="F22" s="138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4">
        <f t="shared" si="0"/>
        <v>0</v>
      </c>
    </row>
    <row r="23" spans="1:19" x14ac:dyDescent="0.2">
      <c r="A23" s="132">
        <f>+'BUDGET '!B25</f>
        <v>0</v>
      </c>
      <c r="B23" s="136"/>
      <c r="C23" s="137"/>
      <c r="D23" s="135"/>
      <c r="E23" s="135"/>
      <c r="F23" s="138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4">
        <f t="shared" si="0"/>
        <v>0</v>
      </c>
    </row>
    <row r="24" spans="1:19" x14ac:dyDescent="0.2">
      <c r="A24" s="132">
        <f>+'BUDGET '!B26</f>
        <v>0</v>
      </c>
      <c r="B24" s="136"/>
      <c r="C24" s="137"/>
      <c r="D24" s="135"/>
      <c r="E24" s="135"/>
      <c r="F24" s="138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4">
        <f t="shared" si="0"/>
        <v>0</v>
      </c>
    </row>
    <row r="25" spans="1:19" x14ac:dyDescent="0.2">
      <c r="A25" s="404">
        <f>+'BUDGET '!B27</f>
        <v>0</v>
      </c>
      <c r="B25" s="411"/>
      <c r="C25" s="402"/>
      <c r="D25" s="405"/>
      <c r="E25" s="405"/>
      <c r="F25" s="404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12">
        <f t="shared" si="0"/>
        <v>0</v>
      </c>
    </row>
    <row r="26" spans="1:19" x14ac:dyDescent="0.2">
      <c r="A26" s="132">
        <f>+'BUDGET '!B28</f>
        <v>0</v>
      </c>
      <c r="B26" s="136"/>
      <c r="C26" s="137"/>
      <c r="D26" s="135"/>
      <c r="E26" s="135"/>
      <c r="F26" s="138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4">
        <f t="shared" si="0"/>
        <v>0</v>
      </c>
    </row>
    <row r="27" spans="1:19" x14ac:dyDescent="0.2">
      <c r="A27" s="132">
        <f>+'BUDGET '!B29</f>
        <v>0</v>
      </c>
      <c r="B27" s="136"/>
      <c r="C27" s="137"/>
      <c r="D27" s="135"/>
      <c r="E27" s="135"/>
      <c r="F27" s="138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4">
        <f t="shared" si="0"/>
        <v>0</v>
      </c>
    </row>
    <row r="28" spans="1:19" x14ac:dyDescent="0.2">
      <c r="A28" s="132">
        <f>+'BUDGET '!B30</f>
        <v>0</v>
      </c>
      <c r="B28" s="136"/>
      <c r="C28" s="137"/>
      <c r="D28" s="135"/>
      <c r="E28" s="135"/>
      <c r="F28" s="138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4">
        <f t="shared" si="0"/>
        <v>0</v>
      </c>
    </row>
    <row r="29" spans="1:19" s="295" customFormat="1" x14ac:dyDescent="0.2">
      <c r="A29" s="132">
        <f>+'BUDGET '!B31</f>
        <v>0</v>
      </c>
      <c r="B29" s="136"/>
      <c r="C29" s="137"/>
      <c r="D29" s="135"/>
      <c r="E29" s="135"/>
      <c r="F29" s="138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4">
        <f t="shared" si="0"/>
        <v>0</v>
      </c>
    </row>
    <row r="30" spans="1:19" s="295" customFormat="1" x14ac:dyDescent="0.2">
      <c r="A30" s="132">
        <f>+'BUDGET '!B32</f>
        <v>0</v>
      </c>
      <c r="B30" s="136"/>
      <c r="C30" s="137"/>
      <c r="D30" s="135"/>
      <c r="E30" s="135"/>
      <c r="F30" s="138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4">
        <f t="shared" si="0"/>
        <v>0</v>
      </c>
    </row>
    <row r="31" spans="1:19" s="295" customFormat="1" x14ac:dyDescent="0.2">
      <c r="A31" s="132">
        <f>+'BUDGET '!B33</f>
        <v>0</v>
      </c>
      <c r="B31" s="136"/>
      <c r="C31" s="137"/>
      <c r="D31" s="135"/>
      <c r="E31" s="135"/>
      <c r="F31" s="138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4">
        <f t="shared" si="0"/>
        <v>0</v>
      </c>
    </row>
    <row r="32" spans="1:19" s="366" customFormat="1" x14ac:dyDescent="0.2">
      <c r="A32" s="132">
        <f>+'BUDGET '!B34</f>
        <v>0</v>
      </c>
      <c r="B32" s="136"/>
      <c r="C32" s="137"/>
      <c r="D32" s="135"/>
      <c r="E32" s="135"/>
      <c r="F32" s="138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4">
        <f t="shared" si="0"/>
        <v>0</v>
      </c>
    </row>
    <row r="33" spans="1:19" s="366" customFormat="1" x14ac:dyDescent="0.2">
      <c r="A33" s="132">
        <f>+'BUDGET '!B35</f>
        <v>0</v>
      </c>
      <c r="B33" s="136"/>
      <c r="C33" s="137"/>
      <c r="D33" s="135"/>
      <c r="E33" s="135"/>
      <c r="F33" s="138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4">
        <f t="shared" si="0"/>
        <v>0</v>
      </c>
    </row>
    <row r="34" spans="1:19" s="366" customFormat="1" x14ac:dyDescent="0.2">
      <c r="A34" s="132">
        <f>+'BUDGET '!B36</f>
        <v>0</v>
      </c>
      <c r="B34" s="136"/>
      <c r="C34" s="137"/>
      <c r="D34" s="135"/>
      <c r="E34" s="135"/>
      <c r="F34" s="138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4">
        <f t="shared" si="0"/>
        <v>0</v>
      </c>
    </row>
    <row r="35" spans="1:19" s="295" customFormat="1" x14ac:dyDescent="0.2">
      <c r="A35" s="132">
        <f>+'BUDGET '!B37</f>
        <v>0</v>
      </c>
      <c r="B35" s="136"/>
      <c r="C35" s="137"/>
      <c r="D35" s="135"/>
      <c r="E35" s="135"/>
      <c r="F35" s="138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4">
        <f t="shared" si="0"/>
        <v>0</v>
      </c>
    </row>
    <row r="36" spans="1:19" s="295" customFormat="1" x14ac:dyDescent="0.2">
      <c r="A36" s="132">
        <f>+'BUDGET '!B39</f>
        <v>0</v>
      </c>
      <c r="B36" s="136"/>
      <c r="C36" s="137"/>
      <c r="D36" s="135"/>
      <c r="E36" s="135"/>
      <c r="F36" s="138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4">
        <f t="shared" si="0"/>
        <v>0</v>
      </c>
    </row>
    <row r="37" spans="1:19" s="295" customFormat="1" x14ac:dyDescent="0.2">
      <c r="A37" s="132">
        <f>+'BUDGET '!B40</f>
        <v>0</v>
      </c>
      <c r="B37" s="136"/>
      <c r="C37" s="137"/>
      <c r="D37" s="135"/>
      <c r="E37" s="135"/>
      <c r="F37" s="138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4">
        <f t="shared" si="0"/>
        <v>0</v>
      </c>
    </row>
    <row r="38" spans="1:19" ht="15.75" x14ac:dyDescent="0.25">
      <c r="A38" s="413" t="s">
        <v>177</v>
      </c>
      <c r="B38" s="414"/>
      <c r="C38" s="415"/>
      <c r="D38" s="175">
        <f>SUM(D14:D37)</f>
        <v>0</v>
      </c>
      <c r="E38" s="175">
        <f t="shared" ref="E38:R38" si="1">SUM(E14:E37)</f>
        <v>0</v>
      </c>
      <c r="F38" s="175">
        <f t="shared" si="1"/>
        <v>0</v>
      </c>
      <c r="G38" s="175">
        <f t="shared" si="1"/>
        <v>0</v>
      </c>
      <c r="H38" s="175">
        <f t="shared" si="1"/>
        <v>0</v>
      </c>
      <c r="I38" s="175">
        <f t="shared" si="1"/>
        <v>0</v>
      </c>
      <c r="J38" s="175">
        <f t="shared" si="1"/>
        <v>0</v>
      </c>
      <c r="K38" s="175">
        <f t="shared" si="1"/>
        <v>0</v>
      </c>
      <c r="L38" s="175">
        <f t="shared" si="1"/>
        <v>0</v>
      </c>
      <c r="M38" s="175">
        <f t="shared" si="1"/>
        <v>0</v>
      </c>
      <c r="N38" s="175">
        <f t="shared" si="1"/>
        <v>0</v>
      </c>
      <c r="O38" s="175">
        <f t="shared" si="1"/>
        <v>0</v>
      </c>
      <c r="P38" s="175">
        <f t="shared" si="1"/>
        <v>0</v>
      </c>
      <c r="Q38" s="175">
        <f t="shared" si="1"/>
        <v>0</v>
      </c>
      <c r="R38" s="175">
        <f t="shared" si="1"/>
        <v>0</v>
      </c>
      <c r="S38" s="176">
        <f t="shared" si="0"/>
        <v>0</v>
      </c>
    </row>
    <row r="39" spans="1:19" ht="15.75" x14ac:dyDescent="0.25">
      <c r="A39" s="416"/>
      <c r="B39" s="414" t="s">
        <v>178</v>
      </c>
      <c r="C39" s="417"/>
      <c r="D39" s="177">
        <f t="shared" ref="D39:R39" si="2">D38/40</f>
        <v>0</v>
      </c>
      <c r="E39" s="177">
        <f t="shared" si="2"/>
        <v>0</v>
      </c>
      <c r="F39" s="177">
        <f t="shared" si="2"/>
        <v>0</v>
      </c>
      <c r="G39" s="177">
        <f t="shared" si="2"/>
        <v>0</v>
      </c>
      <c r="H39" s="177">
        <f t="shared" si="2"/>
        <v>0</v>
      </c>
      <c r="I39" s="177">
        <f t="shared" si="2"/>
        <v>0</v>
      </c>
      <c r="J39" s="177">
        <f t="shared" si="2"/>
        <v>0</v>
      </c>
      <c r="K39" s="177">
        <f t="shared" si="2"/>
        <v>0</v>
      </c>
      <c r="L39" s="177">
        <f t="shared" si="2"/>
        <v>0</v>
      </c>
      <c r="M39" s="177">
        <f t="shared" si="2"/>
        <v>0</v>
      </c>
      <c r="N39" s="177">
        <f t="shared" si="2"/>
        <v>0</v>
      </c>
      <c r="O39" s="177">
        <f t="shared" si="2"/>
        <v>0</v>
      </c>
      <c r="P39" s="177">
        <f t="shared" si="2"/>
        <v>0</v>
      </c>
      <c r="Q39" s="177">
        <f t="shared" si="2"/>
        <v>0</v>
      </c>
      <c r="R39" s="177">
        <f t="shared" si="2"/>
        <v>0</v>
      </c>
      <c r="S39" s="176">
        <f t="shared" si="0"/>
        <v>0</v>
      </c>
    </row>
    <row r="40" spans="1:19" ht="15.75" x14ac:dyDescent="0.25">
      <c r="A40" s="178" t="s">
        <v>103</v>
      </c>
      <c r="B40" s="82" t="s">
        <v>109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6"/>
    </row>
    <row r="41" spans="1:19" x14ac:dyDescent="0.2">
      <c r="A41" s="178"/>
      <c r="B41" s="8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6"/>
    </row>
    <row r="42" spans="1:19" x14ac:dyDescent="0.2">
      <c r="A42" s="196" t="s">
        <v>165</v>
      </c>
      <c r="B42" s="366"/>
      <c r="C42" s="366"/>
      <c r="D42" s="366"/>
      <c r="E42" s="366"/>
      <c r="F42" s="366"/>
      <c r="G42" s="366"/>
      <c r="H42" s="366"/>
      <c r="K42" s="366"/>
      <c r="L42" s="366"/>
      <c r="M42" s="366"/>
      <c r="N42" s="366"/>
      <c r="O42" s="366"/>
      <c r="P42" s="366"/>
      <c r="Q42" s="366"/>
      <c r="R42" s="366"/>
      <c r="S42" s="366"/>
    </row>
    <row r="43" spans="1:19" x14ac:dyDescent="0.2">
      <c r="A43" s="291"/>
      <c r="B43" s="291"/>
      <c r="C43" s="366"/>
      <c r="D43" s="366"/>
      <c r="E43" s="366"/>
      <c r="F43" s="366"/>
      <c r="G43" s="366"/>
      <c r="H43" s="366"/>
      <c r="K43" s="366"/>
      <c r="L43" s="366"/>
      <c r="M43" s="366"/>
      <c r="N43" s="366"/>
      <c r="O43" s="366"/>
      <c r="P43" s="366"/>
      <c r="Q43" s="366"/>
      <c r="R43" s="366"/>
      <c r="S43" s="366"/>
    </row>
    <row r="44" spans="1:19" x14ac:dyDescent="0.2">
      <c r="A44" s="291"/>
      <c r="B44" s="291"/>
      <c r="C44" s="366"/>
      <c r="D44" s="366"/>
      <c r="E44" s="366"/>
      <c r="F44" s="366"/>
      <c r="G44" s="366"/>
      <c r="H44" s="366"/>
      <c r="K44" s="366"/>
      <c r="L44" s="366"/>
      <c r="M44" s="366"/>
      <c r="N44" s="366"/>
      <c r="O44" s="366"/>
      <c r="P44" s="366"/>
      <c r="Q44" s="366"/>
      <c r="R44" s="366"/>
      <c r="S44" s="366"/>
    </row>
  </sheetData>
  <protectedRanges>
    <protectedRange sqref="A10:B10 S10:S37 A11:C25 A26:K37 L13:R37 D12:K25 A38:S39" name="Staff Alloc sheet Data Entry_2_1_1"/>
    <protectedRange sqref="D11:J11 D10:R10" name="Staff Alloc sheet Data Entry_2_2"/>
  </protectedRanges>
  <mergeCells count="17">
    <mergeCell ref="N10:N11"/>
    <mergeCell ref="G10:H10"/>
    <mergeCell ref="I10:J10"/>
    <mergeCell ref="A12:E12"/>
    <mergeCell ref="A7:S8"/>
    <mergeCell ref="L10:L11"/>
    <mergeCell ref="O10:O11"/>
    <mergeCell ref="S10:S11"/>
    <mergeCell ref="Q10:Q11"/>
    <mergeCell ref="R10:R11"/>
    <mergeCell ref="E10:E11"/>
    <mergeCell ref="D10:D11"/>
    <mergeCell ref="A10:C11"/>
    <mergeCell ref="P10:P11"/>
    <mergeCell ref="F10:F11"/>
    <mergeCell ref="K10:K11"/>
    <mergeCell ref="M10:M11"/>
  </mergeCells>
  <phoneticPr fontId="0" type="noConversion"/>
  <pageMargins left="0.11" right="0.33" top="1" bottom="1" header="0.5" footer="0.5"/>
  <pageSetup scale="7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T184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18" sqref="A18:XFD38"/>
    </sheetView>
  </sheetViews>
  <sheetFormatPr defaultRowHeight="12.75" x14ac:dyDescent="0.2"/>
  <cols>
    <col min="1" max="1" width="3.42578125" customWidth="1"/>
    <col min="2" max="2" width="38.28515625" customWidth="1"/>
    <col min="3" max="3" width="7.85546875" style="18" customWidth="1"/>
    <col min="4" max="4" width="10.5703125" customWidth="1"/>
    <col min="5" max="5" width="11" customWidth="1"/>
    <col min="6" max="6" width="1.140625" customWidth="1"/>
  </cols>
  <sheetData>
    <row r="1" spans="1:98" ht="18.75" customHeight="1" x14ac:dyDescent="0.2">
      <c r="A1" s="1" t="str">
        <f>+'BUDGET '!A1</f>
        <v>Agency Name:  ENTER YOUR AGENCY NAME HERE</v>
      </c>
      <c r="E1" s="94">
        <f ca="1">TODAY()</f>
        <v>45723</v>
      </c>
      <c r="G1" s="196"/>
    </row>
    <row r="2" spans="1:98" ht="18.75" customHeight="1" x14ac:dyDescent="0.2">
      <c r="A2" s="1" t="str">
        <f>+'BUDGET '!A6</f>
        <v>Addendum #:   REQUEST FOR PROPOSAL</v>
      </c>
    </row>
    <row r="3" spans="1:98" ht="12.75" customHeight="1" x14ac:dyDescent="0.2"/>
    <row r="4" spans="1:98" ht="12.75" customHeight="1" thickBot="1" x14ac:dyDescent="0.25"/>
    <row r="5" spans="1:98" ht="45.75" thickTop="1" x14ac:dyDescent="0.25">
      <c r="A5" s="556" t="s">
        <v>20</v>
      </c>
      <c r="B5" s="557"/>
      <c r="C5" s="235" t="s">
        <v>9</v>
      </c>
      <c r="D5" s="235" t="s">
        <v>10</v>
      </c>
      <c r="E5" s="348" t="str">
        <f>+'BUDGET '!G13</f>
        <v xml:space="preserve"> DISLOCATED WORKER</v>
      </c>
      <c r="F5" s="234"/>
    </row>
    <row r="6" spans="1:98" ht="18.75" x14ac:dyDescent="0.3">
      <c r="A6" s="294" t="s">
        <v>174</v>
      </c>
      <c r="B6" s="241"/>
      <c r="C6" s="242"/>
      <c r="D6" s="32"/>
      <c r="E6" s="349"/>
      <c r="F6" s="164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3"/>
      <c r="AG6" s="243"/>
      <c r="AH6" s="243"/>
      <c r="AI6" s="243"/>
      <c r="AJ6" s="243"/>
      <c r="AK6" s="243"/>
      <c r="AL6" s="243"/>
      <c r="AM6" s="243"/>
      <c r="AN6" s="243"/>
      <c r="AO6" s="243"/>
      <c r="AP6" s="243"/>
      <c r="AQ6" s="243"/>
      <c r="AR6" s="243"/>
      <c r="AS6" s="243"/>
      <c r="AT6" s="243"/>
      <c r="AU6" s="243"/>
      <c r="AV6" s="243"/>
      <c r="AW6" s="243"/>
      <c r="AX6" s="243"/>
      <c r="AY6" s="243"/>
      <c r="AZ6" s="243"/>
      <c r="BA6" s="243"/>
      <c r="BB6" s="243"/>
      <c r="BC6" s="243"/>
      <c r="BD6" s="243"/>
      <c r="BE6" s="243"/>
      <c r="BF6" s="243"/>
      <c r="BG6" s="243"/>
      <c r="BH6" s="243"/>
      <c r="BI6" s="243"/>
      <c r="BJ6" s="243"/>
      <c r="BK6" s="243"/>
      <c r="BL6" s="243"/>
      <c r="BM6" s="243"/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43"/>
      <c r="CA6" s="243"/>
      <c r="CB6" s="243"/>
      <c r="CC6" s="243"/>
      <c r="CD6" s="243"/>
      <c r="CE6" s="243"/>
      <c r="CF6" s="243"/>
      <c r="CG6" s="243"/>
      <c r="CH6" s="243"/>
      <c r="CI6" s="243"/>
      <c r="CJ6" s="243"/>
      <c r="CK6" s="243"/>
      <c r="CL6" s="243"/>
      <c r="CM6" s="243"/>
      <c r="CN6" s="243"/>
      <c r="CO6" s="243"/>
      <c r="CP6" s="243"/>
      <c r="CQ6" s="243"/>
      <c r="CR6" s="243"/>
      <c r="CS6" s="243"/>
      <c r="CT6" s="243"/>
    </row>
    <row r="7" spans="1:98" x14ac:dyDescent="0.2">
      <c r="A7" s="157"/>
      <c r="B7" s="244" t="str">
        <f>+'BUDGET '!B15</f>
        <v xml:space="preserve">COUNTY :   </v>
      </c>
      <c r="C7" s="245"/>
      <c r="D7" s="32"/>
      <c r="E7" s="350"/>
      <c r="F7" s="164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243"/>
      <c r="Z7" s="243"/>
      <c r="AA7" s="243"/>
      <c r="AB7" s="243"/>
      <c r="AC7" s="243"/>
      <c r="AD7" s="243"/>
      <c r="AE7" s="243"/>
      <c r="AF7" s="243"/>
      <c r="AG7" s="243"/>
      <c r="AH7" s="243"/>
      <c r="AI7" s="243"/>
      <c r="AJ7" s="243"/>
      <c r="AK7" s="243"/>
      <c r="AL7" s="243"/>
      <c r="AM7" s="243"/>
      <c r="AN7" s="243"/>
      <c r="AO7" s="243"/>
      <c r="AP7" s="243"/>
      <c r="AQ7" s="243"/>
      <c r="AR7" s="243"/>
      <c r="AS7" s="243"/>
      <c r="AT7" s="243"/>
      <c r="AU7" s="243"/>
      <c r="AV7" s="243"/>
      <c r="AW7" s="243"/>
      <c r="AX7" s="243"/>
      <c r="AY7" s="243"/>
      <c r="AZ7" s="243"/>
      <c r="BA7" s="243"/>
      <c r="BB7" s="243"/>
      <c r="BC7" s="243"/>
      <c r="BD7" s="243"/>
      <c r="BE7" s="243"/>
      <c r="BF7" s="243"/>
      <c r="BG7" s="243"/>
      <c r="BH7" s="243"/>
      <c r="BI7" s="243"/>
      <c r="BJ7" s="243"/>
      <c r="BK7" s="243"/>
      <c r="BL7" s="243"/>
      <c r="BM7" s="243"/>
      <c r="BN7" s="243"/>
      <c r="BO7" s="24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43"/>
      <c r="CA7" s="243"/>
      <c r="CB7" s="243"/>
      <c r="CC7" s="243"/>
      <c r="CD7" s="243"/>
      <c r="CE7" s="243"/>
      <c r="CF7" s="243"/>
      <c r="CG7" s="243"/>
      <c r="CH7" s="243"/>
      <c r="CI7" s="243"/>
      <c r="CJ7" s="243"/>
      <c r="CK7" s="243"/>
      <c r="CL7" s="243"/>
      <c r="CM7" s="243"/>
      <c r="CN7" s="243"/>
      <c r="CO7" s="243"/>
      <c r="CP7" s="243"/>
      <c r="CQ7" s="243"/>
      <c r="CR7" s="243"/>
      <c r="CS7" s="243"/>
      <c r="CT7" s="243"/>
    </row>
    <row r="8" spans="1:98" s="366" customFormat="1" x14ac:dyDescent="0.2">
      <c r="A8" s="157">
        <f>+'BUDGET '!A16</f>
        <v>1</v>
      </c>
      <c r="B8" s="244">
        <f>+'BUDGET '!B16</f>
        <v>0</v>
      </c>
      <c r="C8" s="245">
        <f>+'BUDGET '!C16</f>
        <v>0</v>
      </c>
      <c r="D8" s="296">
        <f>+'BUDGET '!C16</f>
        <v>0</v>
      </c>
      <c r="E8" s="350">
        <f>+'BUDGET '!O16</f>
        <v>0</v>
      </c>
      <c r="F8" s="164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7"/>
      <c r="AQ8" s="297"/>
      <c r="AR8" s="297"/>
      <c r="AS8" s="297"/>
      <c r="AT8" s="297"/>
      <c r="AU8" s="297"/>
      <c r="AV8" s="297"/>
      <c r="AW8" s="297"/>
      <c r="AX8" s="297"/>
      <c r="AY8" s="297"/>
      <c r="AZ8" s="297"/>
      <c r="BA8" s="297"/>
      <c r="BB8" s="297"/>
      <c r="BC8" s="297"/>
      <c r="BD8" s="297"/>
      <c r="BE8" s="297"/>
      <c r="BF8" s="297"/>
      <c r="BG8" s="297"/>
      <c r="BH8" s="297"/>
      <c r="BI8" s="297"/>
      <c r="BJ8" s="297"/>
      <c r="BK8" s="297"/>
      <c r="BL8" s="297"/>
      <c r="BM8" s="297"/>
      <c r="BN8" s="297"/>
      <c r="BO8" s="297"/>
      <c r="BP8" s="297"/>
      <c r="BQ8" s="297"/>
      <c r="BR8" s="297"/>
      <c r="BS8" s="297"/>
      <c r="BT8" s="297"/>
      <c r="BU8" s="297"/>
      <c r="BV8" s="297"/>
      <c r="BW8" s="297"/>
      <c r="BX8" s="297"/>
      <c r="BY8" s="297"/>
      <c r="BZ8" s="297"/>
      <c r="CA8" s="297"/>
      <c r="CB8" s="297"/>
      <c r="CC8" s="297"/>
      <c r="CD8" s="297"/>
      <c r="CE8" s="297"/>
      <c r="CF8" s="297"/>
      <c r="CG8" s="297"/>
      <c r="CH8" s="297"/>
      <c r="CI8" s="297"/>
      <c r="CJ8" s="297"/>
      <c r="CK8" s="297"/>
      <c r="CL8" s="297"/>
      <c r="CM8" s="297"/>
      <c r="CN8" s="297"/>
      <c r="CO8" s="297"/>
      <c r="CP8" s="297"/>
      <c r="CQ8" s="297"/>
      <c r="CR8" s="297"/>
      <c r="CS8" s="297"/>
      <c r="CT8" s="297"/>
    </row>
    <row r="9" spans="1:98" x14ac:dyDescent="0.2">
      <c r="A9" s="157">
        <f>+A8+1</f>
        <v>2</v>
      </c>
      <c r="B9" s="244">
        <f>+'BUDGET '!B17</f>
        <v>0</v>
      </c>
      <c r="C9" s="245">
        <f>+'BUDGET '!C17</f>
        <v>0</v>
      </c>
      <c r="D9" s="296">
        <f>+'BUDGET '!C17</f>
        <v>0</v>
      </c>
      <c r="E9" s="350">
        <f>+'BUDGET '!O17</f>
        <v>0</v>
      </c>
      <c r="F9" s="164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  <c r="BB9" s="243"/>
      <c r="BC9" s="243"/>
      <c r="BD9" s="243"/>
      <c r="BE9" s="243"/>
      <c r="BF9" s="243"/>
      <c r="BG9" s="243"/>
      <c r="BH9" s="243"/>
      <c r="BI9" s="243"/>
      <c r="BJ9" s="243"/>
      <c r="BK9" s="243"/>
      <c r="BL9" s="243"/>
      <c r="BM9" s="243"/>
      <c r="BN9" s="243"/>
      <c r="BO9" s="24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43"/>
      <c r="CA9" s="243"/>
      <c r="CB9" s="243"/>
      <c r="CC9" s="243"/>
      <c r="CD9" s="243"/>
      <c r="CE9" s="243"/>
      <c r="CF9" s="243"/>
      <c r="CG9" s="243"/>
      <c r="CH9" s="243"/>
      <c r="CI9" s="243"/>
      <c r="CJ9" s="243"/>
      <c r="CK9" s="243"/>
      <c r="CL9" s="243"/>
      <c r="CM9" s="243"/>
      <c r="CN9" s="243"/>
      <c r="CO9" s="243"/>
      <c r="CP9" s="243"/>
      <c r="CQ9" s="243"/>
      <c r="CR9" s="243"/>
      <c r="CS9" s="243"/>
      <c r="CT9" s="243"/>
    </row>
    <row r="10" spans="1:98" x14ac:dyDescent="0.2">
      <c r="A10" s="157">
        <f t="shared" ref="A10:A30" si="0">+A9+1</f>
        <v>3</v>
      </c>
      <c r="B10" s="244">
        <f>+'BUDGET '!B18</f>
        <v>0</v>
      </c>
      <c r="C10" s="245">
        <f>+'BUDGET '!C18</f>
        <v>0</v>
      </c>
      <c r="D10" s="296">
        <f>+'BUDGET '!C18</f>
        <v>0</v>
      </c>
      <c r="E10" s="350">
        <f>+'BUDGET '!O18</f>
        <v>0</v>
      </c>
      <c r="F10" s="164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/>
      <c r="AE10" s="243"/>
      <c r="AF10" s="243"/>
      <c r="AG10" s="243"/>
      <c r="AH10" s="243"/>
      <c r="AI10" s="243"/>
      <c r="AJ10" s="243"/>
      <c r="AK10" s="243"/>
      <c r="AL10" s="243"/>
      <c r="AM10" s="243"/>
      <c r="AN10" s="243"/>
      <c r="AO10" s="243"/>
      <c r="AP10" s="243"/>
      <c r="AQ10" s="243"/>
      <c r="AR10" s="243"/>
      <c r="AS10" s="243"/>
      <c r="AT10" s="243"/>
      <c r="AU10" s="243"/>
      <c r="AV10" s="243"/>
      <c r="AW10" s="243"/>
      <c r="AX10" s="243"/>
      <c r="AY10" s="243"/>
      <c r="AZ10" s="243"/>
      <c r="BA10" s="243"/>
      <c r="BB10" s="243"/>
      <c r="BC10" s="243"/>
      <c r="BD10" s="243"/>
      <c r="BE10" s="243"/>
      <c r="BF10" s="243"/>
      <c r="BG10" s="243"/>
      <c r="BH10" s="243"/>
      <c r="BI10" s="243"/>
      <c r="BJ10" s="243"/>
      <c r="BK10" s="243"/>
      <c r="BL10" s="243"/>
      <c r="BM10" s="243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43"/>
      <c r="CA10" s="243"/>
      <c r="CB10" s="243"/>
      <c r="CC10" s="243"/>
      <c r="CD10" s="243"/>
      <c r="CE10" s="243"/>
      <c r="CF10" s="243"/>
      <c r="CG10" s="243"/>
      <c r="CH10" s="243"/>
      <c r="CI10" s="243"/>
      <c r="CJ10" s="243"/>
      <c r="CK10" s="243"/>
      <c r="CL10" s="243"/>
      <c r="CM10" s="243"/>
      <c r="CN10" s="243"/>
      <c r="CO10" s="243"/>
      <c r="CP10" s="243"/>
      <c r="CQ10" s="243"/>
      <c r="CR10" s="243"/>
      <c r="CS10" s="243"/>
      <c r="CT10" s="243"/>
    </row>
    <row r="11" spans="1:98" x14ac:dyDescent="0.2">
      <c r="A11" s="157">
        <f t="shared" si="0"/>
        <v>4</v>
      </c>
      <c r="B11" s="244">
        <f>+'BUDGET '!B19</f>
        <v>0</v>
      </c>
      <c r="C11" s="245">
        <f>+'BUDGET '!C19</f>
        <v>0</v>
      </c>
      <c r="D11" s="296">
        <f>+'BUDGET '!C19</f>
        <v>0</v>
      </c>
      <c r="E11" s="350">
        <f>+'BUDGET '!O19</f>
        <v>0</v>
      </c>
      <c r="F11" s="164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243"/>
      <c r="BC11" s="243"/>
      <c r="BD11" s="243"/>
      <c r="BE11" s="243"/>
      <c r="BF11" s="243"/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43"/>
      <c r="CA11" s="243"/>
      <c r="CB11" s="243"/>
      <c r="CC11" s="243"/>
      <c r="CD11" s="243"/>
      <c r="CE11" s="243"/>
      <c r="CF11" s="243"/>
      <c r="CG11" s="243"/>
      <c r="CH11" s="243"/>
      <c r="CI11" s="243"/>
      <c r="CJ11" s="243"/>
      <c r="CK11" s="243"/>
      <c r="CL11" s="243"/>
      <c r="CM11" s="243"/>
      <c r="CN11" s="243"/>
      <c r="CO11" s="243"/>
      <c r="CP11" s="243"/>
      <c r="CQ11" s="243"/>
      <c r="CR11" s="243"/>
      <c r="CS11" s="243"/>
      <c r="CT11" s="243"/>
    </row>
    <row r="12" spans="1:98" x14ac:dyDescent="0.2">
      <c r="A12" s="157">
        <f t="shared" si="0"/>
        <v>5</v>
      </c>
      <c r="B12" s="244">
        <f>+'BUDGET '!B20</f>
        <v>0</v>
      </c>
      <c r="C12" s="245">
        <f>+'BUDGET '!C20</f>
        <v>0</v>
      </c>
      <c r="D12" s="296">
        <f>+'BUDGET '!C20</f>
        <v>0</v>
      </c>
      <c r="E12" s="350">
        <f>+'BUDGET '!O20</f>
        <v>0</v>
      </c>
      <c r="F12" s="164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43"/>
      <c r="AT12" s="243"/>
      <c r="AU12" s="243"/>
      <c r="AV12" s="243"/>
      <c r="AW12" s="243"/>
      <c r="AX12" s="243"/>
      <c r="AY12" s="243"/>
      <c r="AZ12" s="243"/>
      <c r="BA12" s="243"/>
      <c r="BB12" s="243"/>
      <c r="BC12" s="243"/>
      <c r="BD12" s="243"/>
      <c r="BE12" s="24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43"/>
      <c r="CA12" s="243"/>
      <c r="CB12" s="243"/>
      <c r="CC12" s="243"/>
      <c r="CD12" s="243"/>
      <c r="CE12" s="243"/>
      <c r="CF12" s="243"/>
      <c r="CG12" s="243"/>
      <c r="CH12" s="243"/>
      <c r="CI12" s="243"/>
      <c r="CJ12" s="243"/>
      <c r="CK12" s="243"/>
      <c r="CL12" s="243"/>
      <c r="CM12" s="243"/>
      <c r="CN12" s="243"/>
      <c r="CO12" s="243"/>
      <c r="CP12" s="243"/>
      <c r="CQ12" s="243"/>
      <c r="CR12" s="243"/>
      <c r="CS12" s="243"/>
      <c r="CT12" s="243"/>
    </row>
    <row r="13" spans="1:98" x14ac:dyDescent="0.2">
      <c r="A13" s="157">
        <f t="shared" si="0"/>
        <v>6</v>
      </c>
      <c r="B13" s="244">
        <f>+'BUDGET '!B21</f>
        <v>0</v>
      </c>
      <c r="C13" s="245">
        <f>+'BUDGET '!C21</f>
        <v>0</v>
      </c>
      <c r="D13" s="296">
        <f>+'BUDGET '!C21</f>
        <v>0</v>
      </c>
      <c r="E13" s="350">
        <f>+'BUDGET '!O21</f>
        <v>0</v>
      </c>
      <c r="F13" s="164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3"/>
      <c r="AH13" s="243"/>
      <c r="AI13" s="243"/>
      <c r="AJ13" s="243"/>
      <c r="AK13" s="243"/>
      <c r="AL13" s="243"/>
      <c r="AM13" s="243"/>
      <c r="AN13" s="243"/>
      <c r="AO13" s="243"/>
      <c r="AP13" s="243"/>
      <c r="AQ13" s="243"/>
      <c r="AR13" s="243"/>
      <c r="AS13" s="243"/>
      <c r="AT13" s="243"/>
      <c r="AU13" s="243"/>
      <c r="AV13" s="243"/>
      <c r="AW13" s="243"/>
      <c r="AX13" s="243"/>
      <c r="AY13" s="243"/>
      <c r="AZ13" s="243"/>
      <c r="BA13" s="243"/>
      <c r="BB13" s="243"/>
      <c r="BC13" s="243"/>
      <c r="BD13" s="243"/>
      <c r="BE13" s="243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243"/>
      <c r="BR13" s="243"/>
      <c r="BS13" s="243"/>
      <c r="BT13" s="243"/>
      <c r="BU13" s="243"/>
      <c r="BV13" s="243"/>
      <c r="BW13" s="243"/>
      <c r="BX13" s="243"/>
      <c r="BY13" s="243"/>
      <c r="BZ13" s="243"/>
      <c r="CA13" s="243"/>
      <c r="CB13" s="243"/>
      <c r="CC13" s="243"/>
      <c r="CD13" s="243"/>
      <c r="CE13" s="243"/>
      <c r="CF13" s="243"/>
      <c r="CG13" s="243"/>
      <c r="CH13" s="243"/>
      <c r="CI13" s="243"/>
      <c r="CJ13" s="243"/>
      <c r="CK13" s="243"/>
      <c r="CL13" s="243"/>
      <c r="CM13" s="243"/>
      <c r="CN13" s="243"/>
      <c r="CO13" s="243"/>
      <c r="CP13" s="243"/>
      <c r="CQ13" s="243"/>
      <c r="CR13" s="243"/>
      <c r="CS13" s="243"/>
      <c r="CT13" s="243"/>
    </row>
    <row r="14" spans="1:98" x14ac:dyDescent="0.2">
      <c r="A14" s="157">
        <f t="shared" si="0"/>
        <v>7</v>
      </c>
      <c r="B14" s="244">
        <f>+'BUDGET '!B22</f>
        <v>0</v>
      </c>
      <c r="C14" s="245">
        <f>+'BUDGET '!C22</f>
        <v>0</v>
      </c>
      <c r="D14" s="296">
        <f>+'BUDGET '!C22</f>
        <v>0</v>
      </c>
      <c r="E14" s="350">
        <f>+'BUDGET '!O22</f>
        <v>0</v>
      </c>
      <c r="F14" s="164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3"/>
      <c r="AU14" s="243"/>
      <c r="AV14" s="243"/>
      <c r="AW14" s="243"/>
      <c r="AX14" s="243"/>
      <c r="AY14" s="243"/>
      <c r="AZ14" s="243"/>
      <c r="BA14" s="243"/>
      <c r="BB14" s="243"/>
      <c r="BC14" s="243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3"/>
      <c r="CE14" s="243"/>
      <c r="CF14" s="243"/>
      <c r="CG14" s="243"/>
      <c r="CH14" s="243"/>
      <c r="CI14" s="243"/>
      <c r="CJ14" s="243"/>
      <c r="CK14" s="243"/>
      <c r="CL14" s="243"/>
      <c r="CM14" s="243"/>
      <c r="CN14" s="243"/>
      <c r="CO14" s="243"/>
      <c r="CP14" s="243"/>
      <c r="CQ14" s="243"/>
      <c r="CR14" s="243"/>
      <c r="CS14" s="243"/>
      <c r="CT14" s="243"/>
    </row>
    <row r="15" spans="1:98" x14ac:dyDescent="0.2">
      <c r="A15" s="157">
        <f t="shared" si="0"/>
        <v>8</v>
      </c>
      <c r="B15" s="244">
        <f>+'BUDGET '!B23</f>
        <v>0</v>
      </c>
      <c r="C15" s="245">
        <f>+'BUDGET '!C23</f>
        <v>0</v>
      </c>
      <c r="D15" s="296">
        <f>+'BUDGET '!C23</f>
        <v>0</v>
      </c>
      <c r="E15" s="350">
        <f>+'BUDGET '!O23</f>
        <v>0</v>
      </c>
      <c r="F15" s="164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43"/>
      <c r="CE15" s="243"/>
      <c r="CF15" s="243"/>
      <c r="CG15" s="243"/>
      <c r="CH15" s="243"/>
      <c r="CI15" s="243"/>
      <c r="CJ15" s="243"/>
      <c r="CK15" s="243"/>
      <c r="CL15" s="243"/>
      <c r="CM15" s="243"/>
      <c r="CN15" s="243"/>
      <c r="CO15" s="243"/>
      <c r="CP15" s="243"/>
      <c r="CQ15" s="243"/>
      <c r="CR15" s="243"/>
      <c r="CS15" s="243"/>
      <c r="CT15" s="243"/>
    </row>
    <row r="16" spans="1:98" x14ac:dyDescent="0.2">
      <c r="A16" s="157">
        <f t="shared" si="0"/>
        <v>9</v>
      </c>
      <c r="B16" s="244">
        <f>+'BUDGET '!B24</f>
        <v>0</v>
      </c>
      <c r="C16" s="245">
        <f>+'BUDGET '!C24</f>
        <v>0</v>
      </c>
      <c r="D16" s="296">
        <f>+'BUDGET '!C24</f>
        <v>0</v>
      </c>
      <c r="E16" s="350">
        <f>+'BUDGET '!O24</f>
        <v>0</v>
      </c>
      <c r="F16" s="164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243"/>
      <c r="BX16" s="243"/>
      <c r="BY16" s="243"/>
      <c r="BZ16" s="243"/>
      <c r="CA16" s="243"/>
      <c r="CB16" s="243"/>
      <c r="CC16" s="243"/>
      <c r="CD16" s="243"/>
      <c r="CE16" s="243"/>
      <c r="CF16" s="243"/>
      <c r="CG16" s="243"/>
      <c r="CH16" s="243"/>
      <c r="CI16" s="243"/>
      <c r="CJ16" s="243"/>
      <c r="CK16" s="243"/>
      <c r="CL16" s="243"/>
      <c r="CM16" s="243"/>
      <c r="CN16" s="243"/>
      <c r="CO16" s="243"/>
      <c r="CP16" s="243"/>
      <c r="CQ16" s="243"/>
      <c r="CR16" s="243"/>
      <c r="CS16" s="243"/>
      <c r="CT16" s="243"/>
    </row>
    <row r="17" spans="1:98" x14ac:dyDescent="0.2">
      <c r="A17" s="157">
        <f t="shared" si="0"/>
        <v>10</v>
      </c>
      <c r="B17" s="244">
        <f>+'BUDGET '!B25</f>
        <v>0</v>
      </c>
      <c r="C17" s="245">
        <f>+'BUDGET '!C25</f>
        <v>0</v>
      </c>
      <c r="D17" s="296">
        <f>+'BUDGET '!C25</f>
        <v>0</v>
      </c>
      <c r="E17" s="350">
        <f>+'BUDGET '!O25</f>
        <v>0</v>
      </c>
      <c r="F17" s="164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3"/>
      <c r="AJ17" s="243"/>
      <c r="AK17" s="243"/>
      <c r="AL17" s="243"/>
      <c r="AM17" s="243"/>
      <c r="AN17" s="243"/>
      <c r="AO17" s="243"/>
      <c r="AP17" s="243"/>
      <c r="AQ17" s="243"/>
      <c r="AR17" s="243"/>
      <c r="AS17" s="243"/>
      <c r="AT17" s="243"/>
      <c r="AU17" s="243"/>
      <c r="AV17" s="243"/>
      <c r="AW17" s="243"/>
      <c r="AX17" s="243"/>
      <c r="AY17" s="243"/>
      <c r="AZ17" s="243"/>
      <c r="BA17" s="243"/>
      <c r="BB17" s="243"/>
      <c r="BC17" s="243"/>
      <c r="BD17" s="243"/>
      <c r="BE17" s="243"/>
      <c r="BF17" s="243"/>
      <c r="BG17" s="243"/>
      <c r="BH17" s="243"/>
      <c r="BI17" s="243"/>
      <c r="BJ17" s="243"/>
      <c r="BK17" s="243"/>
      <c r="BL17" s="243"/>
      <c r="BM17" s="243"/>
      <c r="BN17" s="243"/>
      <c r="BO17" s="243"/>
      <c r="BP17" s="243"/>
      <c r="BQ17" s="243"/>
      <c r="BR17" s="243"/>
      <c r="BS17" s="243"/>
      <c r="BT17" s="243"/>
      <c r="BU17" s="243"/>
      <c r="BV17" s="243"/>
      <c r="BW17" s="243"/>
      <c r="BX17" s="243"/>
      <c r="BY17" s="243"/>
      <c r="BZ17" s="243"/>
      <c r="CA17" s="243"/>
      <c r="CB17" s="243"/>
      <c r="CC17" s="243"/>
      <c r="CD17" s="243"/>
      <c r="CE17" s="243"/>
      <c r="CF17" s="243"/>
      <c r="CG17" s="243"/>
      <c r="CH17" s="243"/>
      <c r="CI17" s="243"/>
      <c r="CJ17" s="243"/>
      <c r="CK17" s="243"/>
      <c r="CL17" s="243"/>
      <c r="CM17" s="243"/>
      <c r="CN17" s="243"/>
      <c r="CO17" s="243"/>
      <c r="CP17" s="243"/>
      <c r="CQ17" s="243"/>
      <c r="CR17" s="243"/>
      <c r="CS17" s="243"/>
      <c r="CT17" s="243"/>
    </row>
    <row r="18" spans="1:98" hidden="1" x14ac:dyDescent="0.2">
      <c r="A18" s="157">
        <f t="shared" si="0"/>
        <v>11</v>
      </c>
      <c r="B18" s="244">
        <f>+'BUDGET '!B26</f>
        <v>0</v>
      </c>
      <c r="C18" s="245">
        <f>+'BUDGET '!C26</f>
        <v>0</v>
      </c>
      <c r="D18" s="296">
        <f>+'BUDGET '!C26</f>
        <v>0</v>
      </c>
      <c r="E18" s="350">
        <f>+'BUDGET '!O26</f>
        <v>0</v>
      </c>
      <c r="F18" s="164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  <c r="W18" s="243"/>
      <c r="X18" s="243"/>
      <c r="Y18" s="243"/>
      <c r="Z18" s="243"/>
      <c r="AA18" s="243"/>
      <c r="AB18" s="243"/>
      <c r="AC18" s="243"/>
      <c r="AD18" s="243"/>
      <c r="AE18" s="243"/>
      <c r="AF18" s="243"/>
      <c r="AG18" s="243"/>
      <c r="AH18" s="243"/>
      <c r="AI18" s="243"/>
      <c r="AJ18" s="243"/>
      <c r="AK18" s="243"/>
      <c r="AL18" s="243"/>
      <c r="AM18" s="243"/>
      <c r="AN18" s="243"/>
      <c r="AO18" s="243"/>
      <c r="AP18" s="243"/>
      <c r="AQ18" s="243"/>
      <c r="AR18" s="243"/>
      <c r="AS18" s="243"/>
      <c r="AT18" s="243"/>
      <c r="AU18" s="243"/>
      <c r="AV18" s="243"/>
      <c r="AW18" s="243"/>
      <c r="AX18" s="243"/>
      <c r="AY18" s="243"/>
      <c r="AZ18" s="243"/>
      <c r="BA18" s="243"/>
      <c r="BB18" s="243"/>
      <c r="BC18" s="243"/>
      <c r="BD18" s="243"/>
      <c r="BE18" s="243"/>
      <c r="BF18" s="243"/>
      <c r="BG18" s="243"/>
      <c r="BH18" s="243"/>
      <c r="BI18" s="243"/>
      <c r="BJ18" s="243"/>
      <c r="BK18" s="243"/>
      <c r="BL18" s="243"/>
      <c r="BM18" s="243"/>
      <c r="BN18" s="243"/>
      <c r="BO18" s="243"/>
      <c r="BP18" s="243"/>
      <c r="BQ18" s="243"/>
      <c r="BR18" s="243"/>
      <c r="BS18" s="243"/>
      <c r="BT18" s="243"/>
      <c r="BU18" s="243"/>
      <c r="BV18" s="243"/>
      <c r="BW18" s="243"/>
      <c r="BX18" s="243"/>
      <c r="BY18" s="243"/>
      <c r="BZ18" s="243"/>
      <c r="CA18" s="243"/>
      <c r="CB18" s="243"/>
      <c r="CC18" s="243"/>
      <c r="CD18" s="243"/>
      <c r="CE18" s="243"/>
      <c r="CF18" s="243"/>
      <c r="CG18" s="243"/>
      <c r="CH18" s="243"/>
      <c r="CI18" s="243"/>
      <c r="CJ18" s="243"/>
      <c r="CK18" s="243"/>
      <c r="CL18" s="243"/>
      <c r="CM18" s="243"/>
      <c r="CN18" s="243"/>
      <c r="CO18" s="243"/>
      <c r="CP18" s="243"/>
      <c r="CQ18" s="243"/>
      <c r="CR18" s="243"/>
      <c r="CS18" s="243"/>
      <c r="CT18" s="243"/>
    </row>
    <row r="19" spans="1:98" hidden="1" x14ac:dyDescent="0.2">
      <c r="A19" s="157">
        <f t="shared" si="0"/>
        <v>12</v>
      </c>
      <c r="B19" s="244">
        <f>+'BUDGET '!B27</f>
        <v>0</v>
      </c>
      <c r="C19" s="245">
        <f>+'BUDGET '!C27</f>
        <v>0</v>
      </c>
      <c r="D19" s="296">
        <f>+'BUDGET '!C27</f>
        <v>0</v>
      </c>
      <c r="E19" s="350">
        <f>+'BUDGET '!O27</f>
        <v>0</v>
      </c>
      <c r="F19" s="164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3"/>
      <c r="BT19" s="243"/>
      <c r="BU19" s="243"/>
      <c r="BV19" s="243"/>
      <c r="BW19" s="243"/>
      <c r="BX19" s="243"/>
      <c r="BY19" s="243"/>
      <c r="BZ19" s="243"/>
      <c r="CA19" s="243"/>
      <c r="CB19" s="243"/>
      <c r="CC19" s="243"/>
      <c r="CD19" s="243"/>
      <c r="CE19" s="243"/>
      <c r="CF19" s="243"/>
      <c r="CG19" s="243"/>
      <c r="CH19" s="243"/>
      <c r="CI19" s="243"/>
      <c r="CJ19" s="243"/>
      <c r="CK19" s="243"/>
      <c r="CL19" s="243"/>
      <c r="CM19" s="243"/>
      <c r="CN19" s="243"/>
      <c r="CO19" s="243"/>
      <c r="CP19" s="243"/>
      <c r="CQ19" s="243"/>
      <c r="CR19" s="243"/>
      <c r="CS19" s="243"/>
      <c r="CT19" s="243"/>
    </row>
    <row r="20" spans="1:98" hidden="1" x14ac:dyDescent="0.2">
      <c r="A20" s="157">
        <f t="shared" si="0"/>
        <v>13</v>
      </c>
      <c r="B20" s="244">
        <f>+'BUDGET '!B28</f>
        <v>0</v>
      </c>
      <c r="C20" s="245">
        <f>+'BUDGET '!C28</f>
        <v>0</v>
      </c>
      <c r="D20" s="296">
        <f>+'BUDGET '!C28</f>
        <v>0</v>
      </c>
      <c r="E20" s="350">
        <f>+'BUDGET '!O28</f>
        <v>0</v>
      </c>
      <c r="F20" s="164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243"/>
      <c r="AU20" s="243"/>
      <c r="AV20" s="243"/>
      <c r="AW20" s="243"/>
      <c r="AX20" s="243"/>
      <c r="AY20" s="243"/>
      <c r="AZ20" s="243"/>
      <c r="BA20" s="243"/>
      <c r="BB20" s="243"/>
      <c r="BC20" s="243"/>
      <c r="BD20" s="243"/>
      <c r="BE20" s="243"/>
      <c r="BF20" s="243"/>
      <c r="BG20" s="243"/>
      <c r="BH20" s="243"/>
      <c r="BI20" s="243"/>
      <c r="BJ20" s="243"/>
      <c r="BK20" s="243"/>
      <c r="BL20" s="243"/>
      <c r="BM20" s="243"/>
      <c r="BN20" s="243"/>
      <c r="BO20" s="243"/>
      <c r="BP20" s="243"/>
      <c r="BQ20" s="243"/>
      <c r="BR20" s="243"/>
      <c r="BS20" s="243"/>
      <c r="BT20" s="243"/>
      <c r="BU20" s="243"/>
      <c r="BV20" s="243"/>
      <c r="BW20" s="243"/>
      <c r="BX20" s="243"/>
      <c r="BY20" s="243"/>
      <c r="BZ20" s="243"/>
      <c r="CA20" s="243"/>
      <c r="CB20" s="243"/>
      <c r="CC20" s="243"/>
      <c r="CD20" s="243"/>
      <c r="CE20" s="243"/>
      <c r="CF20" s="243"/>
      <c r="CG20" s="243"/>
      <c r="CH20" s="243"/>
      <c r="CI20" s="243"/>
      <c r="CJ20" s="243"/>
      <c r="CK20" s="243"/>
      <c r="CL20" s="243"/>
      <c r="CM20" s="243"/>
      <c r="CN20" s="243"/>
      <c r="CO20" s="243"/>
      <c r="CP20" s="243"/>
      <c r="CQ20" s="243"/>
      <c r="CR20" s="243"/>
      <c r="CS20" s="243"/>
      <c r="CT20" s="243"/>
    </row>
    <row r="21" spans="1:98" hidden="1" x14ac:dyDescent="0.2">
      <c r="A21" s="157">
        <f t="shared" si="0"/>
        <v>14</v>
      </c>
      <c r="B21" s="244">
        <f>+'BUDGET '!B29</f>
        <v>0</v>
      </c>
      <c r="C21" s="245">
        <f>+'BUDGET '!C29</f>
        <v>0</v>
      </c>
      <c r="D21" s="296">
        <f>+'BUDGET '!C29</f>
        <v>0</v>
      </c>
      <c r="E21" s="350">
        <f>+'BUDGET '!O29</f>
        <v>0</v>
      </c>
      <c r="F21" s="164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43"/>
      <c r="BT21" s="243"/>
      <c r="BU21" s="243"/>
      <c r="BV21" s="243"/>
      <c r="BW21" s="243"/>
      <c r="BX21" s="243"/>
      <c r="BY21" s="243"/>
      <c r="BZ21" s="243"/>
      <c r="CA21" s="243"/>
      <c r="CB21" s="243"/>
      <c r="CC21" s="243"/>
      <c r="CD21" s="243"/>
      <c r="CE21" s="243"/>
      <c r="CF21" s="243"/>
      <c r="CG21" s="243"/>
      <c r="CH21" s="243"/>
      <c r="CI21" s="243"/>
      <c r="CJ21" s="243"/>
      <c r="CK21" s="243"/>
      <c r="CL21" s="243"/>
      <c r="CM21" s="243"/>
      <c r="CN21" s="243"/>
      <c r="CO21" s="243"/>
      <c r="CP21" s="243"/>
      <c r="CQ21" s="243"/>
      <c r="CR21" s="243"/>
      <c r="CS21" s="243"/>
      <c r="CT21" s="243"/>
    </row>
    <row r="22" spans="1:98" hidden="1" x14ac:dyDescent="0.2">
      <c r="A22" s="157">
        <f t="shared" si="0"/>
        <v>15</v>
      </c>
      <c r="B22" s="244">
        <f>+'BUDGET '!B30</f>
        <v>0</v>
      </c>
      <c r="C22" s="245">
        <f>+'BUDGET '!C30</f>
        <v>0</v>
      </c>
      <c r="D22" s="296">
        <f>+'BUDGET '!C30</f>
        <v>0</v>
      </c>
      <c r="E22" s="350">
        <f>+'BUDGET '!O30</f>
        <v>0</v>
      </c>
      <c r="F22" s="164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43"/>
      <c r="BT22" s="243"/>
      <c r="BU22" s="243"/>
      <c r="BV22" s="243"/>
      <c r="BW22" s="243"/>
      <c r="BX22" s="243"/>
      <c r="BY22" s="243"/>
      <c r="BZ22" s="243"/>
      <c r="CA22" s="243"/>
      <c r="CB22" s="243"/>
      <c r="CC22" s="243"/>
      <c r="CD22" s="243"/>
      <c r="CE22" s="243"/>
      <c r="CF22" s="243"/>
      <c r="CG22" s="243"/>
      <c r="CH22" s="243"/>
      <c r="CI22" s="243"/>
      <c r="CJ22" s="243"/>
      <c r="CK22" s="243"/>
      <c r="CL22" s="243"/>
      <c r="CM22" s="243"/>
      <c r="CN22" s="243"/>
      <c r="CO22" s="243"/>
      <c r="CP22" s="243"/>
      <c r="CQ22" s="243"/>
      <c r="CR22" s="243"/>
      <c r="CS22" s="243"/>
      <c r="CT22" s="243"/>
    </row>
    <row r="23" spans="1:98" hidden="1" x14ac:dyDescent="0.2">
      <c r="A23" s="157">
        <f t="shared" si="0"/>
        <v>16</v>
      </c>
      <c r="B23" s="244">
        <f>+'BUDGET '!B31</f>
        <v>0</v>
      </c>
      <c r="C23" s="245">
        <f>+'BUDGET '!C31</f>
        <v>0</v>
      </c>
      <c r="D23" s="296">
        <f>+'BUDGET '!C31</f>
        <v>0</v>
      </c>
      <c r="E23" s="350">
        <f>+'BUDGET '!O31</f>
        <v>0</v>
      </c>
      <c r="F23" s="164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243"/>
      <c r="CI23" s="243"/>
      <c r="CJ23" s="243"/>
      <c r="CK23" s="243"/>
      <c r="CL23" s="243"/>
      <c r="CM23" s="243"/>
      <c r="CN23" s="243"/>
      <c r="CO23" s="243"/>
      <c r="CP23" s="243"/>
      <c r="CQ23" s="243"/>
      <c r="CR23" s="243"/>
      <c r="CS23" s="243"/>
      <c r="CT23" s="243"/>
    </row>
    <row r="24" spans="1:98" s="295" customFormat="1" hidden="1" x14ac:dyDescent="0.2">
      <c r="A24" s="157">
        <f t="shared" si="0"/>
        <v>17</v>
      </c>
      <c r="B24" s="244">
        <f>+'BUDGET '!B32</f>
        <v>0</v>
      </c>
      <c r="C24" s="245">
        <f>+'BUDGET '!C32</f>
        <v>0</v>
      </c>
      <c r="D24" s="296">
        <f>+'BUDGET '!C32</f>
        <v>0</v>
      </c>
      <c r="E24" s="350">
        <f>+'BUDGET '!O32</f>
        <v>0</v>
      </c>
      <c r="F24" s="164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297"/>
      <c r="AH24" s="297"/>
      <c r="AI24" s="297"/>
      <c r="AJ24" s="297"/>
      <c r="AK24" s="297"/>
      <c r="AL24" s="297"/>
      <c r="AM24" s="297"/>
      <c r="AN24" s="297"/>
      <c r="AO24" s="297"/>
      <c r="AP24" s="297"/>
      <c r="AQ24" s="297"/>
      <c r="AR24" s="297"/>
      <c r="AS24" s="297"/>
      <c r="AT24" s="297"/>
      <c r="AU24" s="297"/>
      <c r="AV24" s="297"/>
      <c r="AW24" s="297"/>
      <c r="AX24" s="297"/>
      <c r="AY24" s="297"/>
      <c r="AZ24" s="297"/>
      <c r="BA24" s="297"/>
      <c r="BB24" s="297"/>
      <c r="BC24" s="297"/>
      <c r="BD24" s="297"/>
      <c r="BE24" s="297"/>
      <c r="BF24" s="297"/>
      <c r="BG24" s="297"/>
      <c r="BH24" s="297"/>
      <c r="BI24" s="297"/>
      <c r="BJ24" s="297"/>
      <c r="BK24" s="297"/>
      <c r="BL24" s="297"/>
      <c r="BM24" s="297"/>
      <c r="BN24" s="297"/>
      <c r="BO24" s="297"/>
      <c r="BP24" s="297"/>
      <c r="BQ24" s="297"/>
      <c r="BR24" s="297"/>
      <c r="BS24" s="297"/>
      <c r="BT24" s="297"/>
      <c r="BU24" s="297"/>
      <c r="BV24" s="297"/>
      <c r="BW24" s="297"/>
      <c r="BX24" s="297"/>
      <c r="BY24" s="297"/>
      <c r="BZ24" s="297"/>
      <c r="CA24" s="297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/>
    </row>
    <row r="25" spans="1:98" s="295" customFormat="1" hidden="1" x14ac:dyDescent="0.2">
      <c r="A25" s="157">
        <f t="shared" si="0"/>
        <v>18</v>
      </c>
      <c r="B25" s="244">
        <f>+'BUDGET '!B33</f>
        <v>0</v>
      </c>
      <c r="C25" s="245">
        <f>+'BUDGET '!C33</f>
        <v>0</v>
      </c>
      <c r="D25" s="296">
        <f>+'BUDGET '!C33</f>
        <v>0</v>
      </c>
      <c r="E25" s="350">
        <f>+'BUDGET '!O33</f>
        <v>0</v>
      </c>
      <c r="F25" s="164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  <c r="AN25" s="297"/>
      <c r="AO25" s="297"/>
      <c r="AP25" s="297"/>
      <c r="AQ25" s="297"/>
      <c r="AR25" s="297"/>
      <c r="AS25" s="297"/>
      <c r="AT25" s="297"/>
      <c r="AU25" s="297"/>
      <c r="AV25" s="297"/>
      <c r="AW25" s="297"/>
      <c r="AX25" s="297"/>
      <c r="AY25" s="297"/>
      <c r="AZ25" s="297"/>
      <c r="BA25" s="297"/>
      <c r="BB25" s="297"/>
      <c r="BC25" s="297"/>
      <c r="BD25" s="297"/>
      <c r="BE25" s="297"/>
      <c r="BF25" s="297"/>
      <c r="BG25" s="297"/>
      <c r="BH25" s="297"/>
      <c r="BI25" s="297"/>
      <c r="BJ25" s="297"/>
      <c r="BK25" s="297"/>
      <c r="BL25" s="297"/>
      <c r="BM25" s="297"/>
      <c r="BN25" s="297"/>
      <c r="BO25" s="297"/>
      <c r="BP25" s="297"/>
      <c r="BQ25" s="297"/>
      <c r="BR25" s="297"/>
      <c r="BS25" s="297"/>
      <c r="BT25" s="297"/>
      <c r="BU25" s="297"/>
      <c r="BV25" s="297"/>
      <c r="BW25" s="297"/>
      <c r="BX25" s="297"/>
      <c r="BY25" s="297"/>
      <c r="BZ25" s="297"/>
      <c r="CA25" s="297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7"/>
      <c r="CN25" s="297"/>
      <c r="CO25" s="297"/>
      <c r="CP25" s="297"/>
      <c r="CQ25" s="297"/>
      <c r="CR25" s="297"/>
      <c r="CS25" s="297"/>
      <c r="CT25" s="297"/>
    </row>
    <row r="26" spans="1:98" s="295" customFormat="1" hidden="1" x14ac:dyDescent="0.2">
      <c r="A26" s="157">
        <f t="shared" si="0"/>
        <v>19</v>
      </c>
      <c r="B26" s="244">
        <f>+'BUDGET '!B34</f>
        <v>0</v>
      </c>
      <c r="C26" s="245">
        <f>+'BUDGET '!C34</f>
        <v>0</v>
      </c>
      <c r="D26" s="296">
        <f>+'BUDGET '!C34</f>
        <v>0</v>
      </c>
      <c r="E26" s="350">
        <f>+'BUDGET '!O34</f>
        <v>0</v>
      </c>
      <c r="F26" s="164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297"/>
      <c r="AE26" s="297"/>
      <c r="AF26" s="297"/>
      <c r="AG26" s="297"/>
      <c r="AH26" s="297"/>
      <c r="AI26" s="297"/>
      <c r="AJ26" s="297"/>
      <c r="AK26" s="297"/>
      <c r="AL26" s="297"/>
      <c r="AM26" s="297"/>
      <c r="AN26" s="297"/>
      <c r="AO26" s="297"/>
      <c r="AP26" s="297"/>
      <c r="AQ26" s="297"/>
      <c r="AR26" s="297"/>
      <c r="AS26" s="297"/>
      <c r="AT26" s="297"/>
      <c r="AU26" s="297"/>
      <c r="AV26" s="297"/>
      <c r="AW26" s="297"/>
      <c r="AX26" s="297"/>
      <c r="AY26" s="297"/>
      <c r="AZ26" s="297"/>
      <c r="BA26" s="297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7"/>
      <c r="BM26" s="297"/>
      <c r="BN26" s="297"/>
      <c r="BO26" s="297"/>
      <c r="BP26" s="297"/>
      <c r="BQ26" s="297"/>
      <c r="BR26" s="297"/>
      <c r="BS26" s="297"/>
      <c r="BT26" s="297"/>
      <c r="BU26" s="297"/>
      <c r="BV26" s="297"/>
      <c r="BW26" s="297"/>
      <c r="BX26" s="297"/>
      <c r="BY26" s="297"/>
      <c r="BZ26" s="297"/>
      <c r="CA26" s="297"/>
      <c r="CB26" s="297"/>
      <c r="CC26" s="297"/>
      <c r="CD26" s="297"/>
      <c r="CE26" s="297"/>
      <c r="CF26" s="297"/>
      <c r="CG26" s="297"/>
      <c r="CH26" s="297"/>
      <c r="CI26" s="297"/>
      <c r="CJ26" s="297"/>
      <c r="CK26" s="297"/>
      <c r="CL26" s="297"/>
      <c r="CM26" s="297"/>
      <c r="CN26" s="297"/>
      <c r="CO26" s="297"/>
      <c r="CP26" s="297"/>
      <c r="CQ26" s="297"/>
      <c r="CR26" s="297"/>
      <c r="CS26" s="297"/>
      <c r="CT26" s="297"/>
    </row>
    <row r="27" spans="1:98" s="295" customFormat="1" hidden="1" x14ac:dyDescent="0.2">
      <c r="A27" s="157">
        <f t="shared" si="0"/>
        <v>20</v>
      </c>
      <c r="B27" s="244">
        <f>+'BUDGET '!B35</f>
        <v>0</v>
      </c>
      <c r="C27" s="245">
        <f>+'BUDGET '!C35</f>
        <v>0</v>
      </c>
      <c r="D27" s="296">
        <f>+'BUDGET '!C35</f>
        <v>0</v>
      </c>
      <c r="E27" s="350">
        <f>+'BUDGET '!O35</f>
        <v>0</v>
      </c>
      <c r="F27" s="164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7"/>
      <c r="AP27" s="297"/>
      <c r="AQ27" s="297"/>
      <c r="AR27" s="297"/>
      <c r="AS27" s="297"/>
      <c r="AT27" s="297"/>
      <c r="AU27" s="297"/>
      <c r="AV27" s="297"/>
      <c r="AW27" s="297"/>
      <c r="AX27" s="297"/>
      <c r="AY27" s="297"/>
      <c r="AZ27" s="297"/>
      <c r="BA27" s="297"/>
      <c r="BB27" s="297"/>
      <c r="BC27" s="297"/>
      <c r="BD27" s="297"/>
      <c r="BE27" s="297"/>
      <c r="BF27" s="297"/>
      <c r="BG27" s="297"/>
      <c r="BH27" s="297"/>
      <c r="BI27" s="297"/>
      <c r="BJ27" s="297"/>
      <c r="BK27" s="297"/>
      <c r="BL27" s="297"/>
      <c r="BM27" s="297"/>
      <c r="BN27" s="297"/>
      <c r="BO27" s="297"/>
      <c r="BP27" s="297"/>
      <c r="BQ27" s="297"/>
      <c r="BR27" s="297"/>
      <c r="BS27" s="297"/>
      <c r="BT27" s="297"/>
      <c r="BU27" s="297"/>
      <c r="BV27" s="297"/>
      <c r="BW27" s="297"/>
      <c r="BX27" s="297"/>
      <c r="BY27" s="297"/>
      <c r="BZ27" s="297"/>
      <c r="CA27" s="297"/>
      <c r="CB27" s="297"/>
      <c r="CC27" s="297"/>
      <c r="CD27" s="297"/>
      <c r="CE27" s="297"/>
      <c r="CF27" s="297"/>
      <c r="CG27" s="297"/>
      <c r="CH27" s="297"/>
      <c r="CI27" s="297"/>
      <c r="CJ27" s="297"/>
      <c r="CK27" s="297"/>
      <c r="CL27" s="297"/>
      <c r="CM27" s="297"/>
      <c r="CN27" s="297"/>
      <c r="CO27" s="297"/>
      <c r="CP27" s="297"/>
      <c r="CQ27" s="297"/>
      <c r="CR27" s="297"/>
      <c r="CS27" s="297"/>
      <c r="CT27" s="297"/>
    </row>
    <row r="28" spans="1:98" s="295" customFormat="1" hidden="1" x14ac:dyDescent="0.2">
      <c r="A28" s="157">
        <f t="shared" si="0"/>
        <v>21</v>
      </c>
      <c r="B28" s="244">
        <f>+'BUDGET '!B36</f>
        <v>0</v>
      </c>
      <c r="C28" s="245">
        <f>+'BUDGET '!C36</f>
        <v>0</v>
      </c>
      <c r="D28" s="296">
        <f>+'BUDGET '!C36</f>
        <v>0</v>
      </c>
      <c r="E28" s="350">
        <f>+'BUDGET '!O36</f>
        <v>0</v>
      </c>
      <c r="F28" s="164"/>
      <c r="G28" s="297"/>
      <c r="H28" s="297"/>
      <c r="I28" s="297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</row>
    <row r="29" spans="1:98" s="295" customFormat="1" hidden="1" x14ac:dyDescent="0.2">
      <c r="A29" s="157">
        <f t="shared" si="0"/>
        <v>22</v>
      </c>
      <c r="B29" s="244">
        <f>+'BUDGET '!B37</f>
        <v>0</v>
      </c>
      <c r="C29" s="245">
        <f>+'BUDGET '!C37</f>
        <v>0</v>
      </c>
      <c r="D29" s="296">
        <f>+'BUDGET '!C37</f>
        <v>0</v>
      </c>
      <c r="E29" s="350">
        <f>+'BUDGET '!O37</f>
        <v>0</v>
      </c>
      <c r="F29" s="164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7"/>
      <c r="X29" s="297"/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</row>
    <row r="30" spans="1:98" s="295" customFormat="1" hidden="1" x14ac:dyDescent="0.2">
      <c r="A30" s="157">
        <f t="shared" si="0"/>
        <v>23</v>
      </c>
      <c r="B30" s="244">
        <f>+'BUDGET '!B38</f>
        <v>0</v>
      </c>
      <c r="C30" s="245">
        <f>+'BUDGET '!C38</f>
        <v>0</v>
      </c>
      <c r="D30" s="296">
        <f>+'BUDGET '!C38</f>
        <v>0</v>
      </c>
      <c r="E30" s="350">
        <f>+'BUDGET '!O38</f>
        <v>0</v>
      </c>
      <c r="F30" s="164"/>
      <c r="G30" s="297"/>
      <c r="H30" s="297"/>
      <c r="I30" s="297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7"/>
      <c r="AN30" s="297"/>
      <c r="AO30" s="297"/>
      <c r="AP30" s="297"/>
      <c r="AQ30" s="297"/>
      <c r="AR30" s="297"/>
      <c r="AS30" s="297"/>
      <c r="AT30" s="297"/>
      <c r="AU30" s="297"/>
      <c r="AV30" s="297"/>
      <c r="AW30" s="297"/>
      <c r="AX30" s="297"/>
      <c r="AY30" s="297"/>
      <c r="AZ30" s="297"/>
      <c r="BA30" s="297"/>
      <c r="BB30" s="297"/>
      <c r="BC30" s="297"/>
      <c r="BD30" s="297"/>
      <c r="BE30" s="297"/>
      <c r="BF30" s="297"/>
      <c r="BG30" s="297"/>
      <c r="BH30" s="297"/>
      <c r="BI30" s="297"/>
      <c r="BJ30" s="297"/>
      <c r="BK30" s="297"/>
      <c r="BL30" s="297"/>
      <c r="BM30" s="297"/>
      <c r="BN30" s="297"/>
      <c r="BO30" s="297"/>
      <c r="BP30" s="297"/>
      <c r="BQ30" s="297"/>
      <c r="BR30" s="297"/>
      <c r="BS30" s="297"/>
      <c r="BT30" s="297"/>
      <c r="BU30" s="297"/>
      <c r="BV30" s="297"/>
      <c r="BW30" s="297"/>
      <c r="BX30" s="297"/>
      <c r="BY30" s="297"/>
      <c r="BZ30" s="297"/>
      <c r="CA30" s="297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/>
    </row>
    <row r="31" spans="1:98" s="366" customFormat="1" hidden="1" x14ac:dyDescent="0.2">
      <c r="A31" s="157">
        <f t="shared" ref="A31:A43" si="1">+A30+1</f>
        <v>24</v>
      </c>
      <c r="B31" s="244">
        <f>+'BUDGET '!B39</f>
        <v>0</v>
      </c>
      <c r="C31" s="245">
        <f>+'BUDGET '!C39</f>
        <v>0</v>
      </c>
      <c r="D31" s="296">
        <f>+'BUDGET '!C39</f>
        <v>0</v>
      </c>
      <c r="E31" s="350">
        <f>+'BUDGET '!O39</f>
        <v>0</v>
      </c>
      <c r="F31" s="164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297"/>
      <c r="AV31" s="297"/>
      <c r="AW31" s="297"/>
      <c r="AX31" s="297"/>
      <c r="AY31" s="297"/>
      <c r="AZ31" s="297"/>
      <c r="BA31" s="297"/>
      <c r="BB31" s="297"/>
      <c r="BC31" s="297"/>
      <c r="BD31" s="297"/>
      <c r="BE31" s="297"/>
      <c r="BF31" s="297"/>
      <c r="BG31" s="297"/>
      <c r="BH31" s="297"/>
      <c r="BI31" s="297"/>
      <c r="BJ31" s="297"/>
      <c r="BK31" s="297"/>
      <c r="BL31" s="297"/>
      <c r="BM31" s="297"/>
      <c r="BN31" s="297"/>
      <c r="BO31" s="297"/>
      <c r="BP31" s="297"/>
      <c r="BQ31" s="297"/>
      <c r="BR31" s="297"/>
      <c r="BS31" s="297"/>
      <c r="BT31" s="297"/>
      <c r="BU31" s="297"/>
      <c r="BV31" s="297"/>
      <c r="BW31" s="297"/>
      <c r="BX31" s="297"/>
      <c r="BY31" s="297"/>
      <c r="BZ31" s="297"/>
      <c r="CA31" s="297"/>
      <c r="CB31" s="297"/>
      <c r="CC31" s="297"/>
      <c r="CD31" s="297"/>
      <c r="CE31" s="297"/>
      <c r="CF31" s="297"/>
      <c r="CG31" s="297"/>
      <c r="CH31" s="297"/>
      <c r="CI31" s="297"/>
      <c r="CJ31" s="297"/>
      <c r="CK31" s="297"/>
      <c r="CL31" s="297"/>
      <c r="CM31" s="297"/>
      <c r="CN31" s="297"/>
      <c r="CO31" s="297"/>
      <c r="CP31" s="297"/>
      <c r="CQ31" s="297"/>
      <c r="CR31" s="297"/>
      <c r="CS31" s="297"/>
      <c r="CT31" s="297"/>
    </row>
    <row r="32" spans="1:98" hidden="1" x14ac:dyDescent="0.2">
      <c r="A32" s="157">
        <f t="shared" si="1"/>
        <v>25</v>
      </c>
      <c r="B32" s="244">
        <f>+'BUDGET '!B40</f>
        <v>0</v>
      </c>
      <c r="C32" s="245">
        <f>+'BUDGET '!C40</f>
        <v>0</v>
      </c>
      <c r="D32" s="296">
        <f>+'BUDGET '!C40</f>
        <v>0</v>
      </c>
      <c r="E32" s="350">
        <f>+'BUDGET '!O40</f>
        <v>0</v>
      </c>
      <c r="F32" s="164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243"/>
      <c r="AU32" s="243"/>
      <c r="AV32" s="243"/>
      <c r="AW32" s="243"/>
      <c r="AX32" s="243"/>
      <c r="AY32" s="243"/>
      <c r="AZ32" s="243"/>
      <c r="BA32" s="243"/>
      <c r="BB32" s="243"/>
      <c r="BC32" s="243"/>
      <c r="BD32" s="243"/>
      <c r="BE32" s="243"/>
      <c r="BF32" s="243"/>
      <c r="BG32" s="243"/>
      <c r="BH32" s="243"/>
      <c r="BI32" s="243"/>
      <c r="BJ32" s="243"/>
      <c r="BK32" s="243"/>
      <c r="BL32" s="243"/>
      <c r="BM32" s="243"/>
      <c r="BN32" s="243"/>
      <c r="BO32" s="243"/>
      <c r="BP32" s="243"/>
      <c r="BQ32" s="243"/>
      <c r="BR32" s="243"/>
      <c r="BS32" s="243"/>
      <c r="BT32" s="243"/>
      <c r="BU32" s="243"/>
      <c r="BV32" s="243"/>
      <c r="BW32" s="243"/>
      <c r="BX32" s="243"/>
      <c r="BY32" s="243"/>
      <c r="BZ32" s="243"/>
      <c r="CA32" s="243"/>
      <c r="CB32" s="243"/>
      <c r="CC32" s="243"/>
      <c r="CD32" s="243"/>
      <c r="CE32" s="243"/>
      <c r="CF32" s="243"/>
      <c r="CG32" s="243"/>
      <c r="CH32" s="243"/>
      <c r="CI32" s="243"/>
      <c r="CJ32" s="243"/>
      <c r="CK32" s="243"/>
      <c r="CL32" s="243"/>
      <c r="CM32" s="243"/>
      <c r="CN32" s="243"/>
      <c r="CO32" s="243"/>
      <c r="CP32" s="243"/>
      <c r="CQ32" s="243"/>
      <c r="CR32" s="243"/>
      <c r="CS32" s="243"/>
      <c r="CT32" s="243"/>
    </row>
    <row r="33" spans="1:98" s="366" customFormat="1" hidden="1" x14ac:dyDescent="0.2">
      <c r="A33" s="157"/>
      <c r="B33" s="244"/>
      <c r="C33" s="245"/>
      <c r="D33" s="296"/>
      <c r="E33" s="350"/>
      <c r="F33" s="164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  <c r="AW33" s="297"/>
      <c r="AX33" s="297"/>
      <c r="AY33" s="297"/>
      <c r="AZ33" s="297"/>
      <c r="BA33" s="297"/>
      <c r="BB33" s="297"/>
      <c r="BC33" s="297"/>
      <c r="BD33" s="297"/>
      <c r="BE33" s="297"/>
      <c r="BF33" s="297"/>
      <c r="BG33" s="297"/>
      <c r="BH33" s="297"/>
      <c r="BI33" s="297"/>
      <c r="BJ33" s="297"/>
      <c r="BK33" s="297"/>
      <c r="BL33" s="297"/>
      <c r="BM33" s="297"/>
      <c r="BN33" s="297"/>
      <c r="BO33" s="297"/>
      <c r="BP33" s="297"/>
      <c r="BQ33" s="297"/>
      <c r="BR33" s="297"/>
      <c r="BS33" s="297"/>
      <c r="BT33" s="297"/>
      <c r="BU33" s="297"/>
      <c r="BV33" s="297"/>
      <c r="BW33" s="297"/>
      <c r="BX33" s="297"/>
      <c r="BY33" s="297"/>
      <c r="BZ33" s="297"/>
      <c r="CA33" s="297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297"/>
      <c r="CR33" s="297"/>
      <c r="CS33" s="297"/>
      <c r="CT33" s="297"/>
    </row>
    <row r="34" spans="1:98" s="366" customFormat="1" hidden="1" x14ac:dyDescent="0.2">
      <c r="A34" s="157"/>
      <c r="B34" s="244"/>
      <c r="C34" s="245"/>
      <c r="D34" s="296"/>
      <c r="E34" s="350"/>
      <c r="F34" s="164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297"/>
      <c r="BG34" s="297"/>
      <c r="BH34" s="297"/>
      <c r="BI34" s="297"/>
      <c r="BJ34" s="297"/>
      <c r="BK34" s="297"/>
      <c r="BL34" s="297"/>
      <c r="BM34" s="297"/>
      <c r="BN34" s="297"/>
      <c r="BO34" s="297"/>
      <c r="BP34" s="297"/>
      <c r="BQ34" s="297"/>
      <c r="BR34" s="297"/>
      <c r="BS34" s="297"/>
      <c r="BT34" s="297"/>
      <c r="BU34" s="297"/>
      <c r="BV34" s="297"/>
      <c r="BW34" s="297"/>
      <c r="BX34" s="297"/>
      <c r="BY34" s="297"/>
      <c r="BZ34" s="297"/>
      <c r="CA34" s="297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97"/>
    </row>
    <row r="35" spans="1:98" s="366" customFormat="1" hidden="1" x14ac:dyDescent="0.2">
      <c r="A35" s="157"/>
      <c r="B35" s="244"/>
      <c r="C35" s="245"/>
      <c r="D35" s="296"/>
      <c r="E35" s="350"/>
      <c r="F35" s="164"/>
      <c r="G35" s="297"/>
      <c r="H35" s="297"/>
      <c r="I35" s="297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  <c r="AW35" s="297"/>
      <c r="AX35" s="297"/>
      <c r="AY35" s="297"/>
      <c r="AZ35" s="297"/>
      <c r="BA35" s="297"/>
      <c r="BB35" s="297"/>
      <c r="BC35" s="297"/>
      <c r="BD35" s="297"/>
      <c r="BE35" s="297"/>
      <c r="BF35" s="297"/>
      <c r="BG35" s="297"/>
      <c r="BH35" s="297"/>
      <c r="BI35" s="297"/>
      <c r="BJ35" s="297"/>
      <c r="BK35" s="297"/>
      <c r="BL35" s="297"/>
      <c r="BM35" s="297"/>
      <c r="BN35" s="297"/>
      <c r="BO35" s="297"/>
      <c r="BP35" s="297"/>
      <c r="BQ35" s="297"/>
      <c r="BR35" s="297"/>
      <c r="BS35" s="297"/>
      <c r="BT35" s="297"/>
      <c r="BU35" s="297"/>
      <c r="BV35" s="297"/>
      <c r="BW35" s="297"/>
      <c r="BX35" s="297"/>
      <c r="BY35" s="297"/>
      <c r="BZ35" s="297"/>
      <c r="CA35" s="297"/>
      <c r="CB35" s="297"/>
      <c r="CC35" s="297"/>
      <c r="CD35" s="297"/>
      <c r="CE35" s="297"/>
      <c r="CF35" s="297"/>
      <c r="CG35" s="297"/>
      <c r="CH35" s="297"/>
      <c r="CI35" s="297"/>
      <c r="CJ35" s="297"/>
      <c r="CK35" s="297"/>
      <c r="CL35" s="297"/>
      <c r="CM35" s="297"/>
      <c r="CN35" s="297"/>
      <c r="CO35" s="297"/>
      <c r="CP35" s="297"/>
      <c r="CQ35" s="297"/>
      <c r="CR35" s="297"/>
      <c r="CS35" s="297"/>
      <c r="CT35" s="297"/>
    </row>
    <row r="36" spans="1:98" s="366" customFormat="1" hidden="1" x14ac:dyDescent="0.2">
      <c r="A36" s="157"/>
      <c r="B36" s="244"/>
      <c r="C36" s="245"/>
      <c r="D36" s="296"/>
      <c r="E36" s="350"/>
      <c r="F36" s="164"/>
      <c r="G36" s="297"/>
      <c r="H36" s="297"/>
      <c r="I36" s="297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  <c r="U36" s="297"/>
      <c r="V36" s="297"/>
      <c r="W36" s="297"/>
      <c r="X36" s="297"/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297"/>
      <c r="AX36" s="297"/>
      <c r="AY36" s="297"/>
      <c r="AZ36" s="297"/>
      <c r="BA36" s="297"/>
      <c r="BB36" s="297"/>
      <c r="BC36" s="297"/>
      <c r="BD36" s="297"/>
      <c r="BE36" s="297"/>
      <c r="BF36" s="297"/>
      <c r="BG36" s="297"/>
      <c r="BH36" s="297"/>
      <c r="BI36" s="297"/>
      <c r="BJ36" s="297"/>
      <c r="BK36" s="297"/>
      <c r="BL36" s="297"/>
      <c r="BM36" s="297"/>
      <c r="BN36" s="297"/>
      <c r="BO36" s="297"/>
      <c r="BP36" s="297"/>
      <c r="BQ36" s="297"/>
      <c r="BR36" s="297"/>
      <c r="BS36" s="297"/>
      <c r="BT36" s="297"/>
      <c r="BU36" s="297"/>
      <c r="BV36" s="297"/>
      <c r="BW36" s="297"/>
      <c r="BX36" s="297"/>
      <c r="BY36" s="297"/>
      <c r="BZ36" s="297"/>
      <c r="CA36" s="297"/>
      <c r="CB36" s="297"/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O36" s="297"/>
      <c r="CP36" s="297"/>
      <c r="CQ36" s="297"/>
      <c r="CR36" s="297"/>
      <c r="CS36" s="297"/>
      <c r="CT36" s="297"/>
    </row>
    <row r="37" spans="1:98" s="366" customFormat="1" hidden="1" x14ac:dyDescent="0.2">
      <c r="A37" s="157"/>
      <c r="B37" s="244"/>
      <c r="C37" s="245"/>
      <c r="D37" s="296"/>
      <c r="E37" s="350"/>
      <c r="F37" s="164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  <c r="AW37" s="297"/>
      <c r="AX37" s="297"/>
      <c r="AY37" s="297"/>
      <c r="AZ37" s="297"/>
      <c r="BA37" s="297"/>
      <c r="BB37" s="297"/>
      <c r="BC37" s="297"/>
      <c r="BD37" s="297"/>
      <c r="BE37" s="297"/>
      <c r="BF37" s="297"/>
      <c r="BG37" s="297"/>
      <c r="BH37" s="297"/>
      <c r="BI37" s="297"/>
      <c r="BJ37" s="297"/>
      <c r="BK37" s="297"/>
      <c r="BL37" s="297"/>
      <c r="BM37" s="297"/>
      <c r="BN37" s="297"/>
      <c r="BO37" s="297"/>
      <c r="BP37" s="297"/>
      <c r="BQ37" s="297"/>
      <c r="BR37" s="297"/>
      <c r="BS37" s="297"/>
      <c r="BT37" s="297"/>
      <c r="BU37" s="297"/>
      <c r="BV37" s="297"/>
      <c r="BW37" s="297"/>
      <c r="BX37" s="297"/>
      <c r="BY37" s="297"/>
      <c r="BZ37" s="297"/>
      <c r="CA37" s="297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297"/>
      <c r="CR37" s="297"/>
      <c r="CS37" s="297"/>
      <c r="CT37" s="297"/>
    </row>
    <row r="38" spans="1:98" s="366" customFormat="1" hidden="1" x14ac:dyDescent="0.2">
      <c r="A38" s="157"/>
      <c r="B38" s="244"/>
      <c r="C38" s="245"/>
      <c r="D38" s="296"/>
      <c r="E38" s="350"/>
      <c r="F38" s="164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7"/>
      <c r="AN38" s="297"/>
      <c r="AO38" s="297"/>
      <c r="AP38" s="297"/>
      <c r="AQ38" s="297"/>
      <c r="AR38" s="297"/>
      <c r="AS38" s="297"/>
      <c r="AT38" s="297"/>
      <c r="AU38" s="297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  <c r="BI38" s="297"/>
      <c r="BJ38" s="297"/>
      <c r="BK38" s="297"/>
      <c r="BL38" s="297"/>
      <c r="BM38" s="297"/>
      <c r="BN38" s="297"/>
      <c r="BO38" s="297"/>
      <c r="BP38" s="297"/>
      <c r="BQ38" s="297"/>
      <c r="BR38" s="297"/>
      <c r="BS38" s="297"/>
      <c r="BT38" s="297"/>
      <c r="BU38" s="297"/>
      <c r="BV38" s="297"/>
      <c r="BW38" s="297"/>
      <c r="BX38" s="297"/>
      <c r="BY38" s="297"/>
      <c r="BZ38" s="297"/>
      <c r="CA38" s="297"/>
      <c r="CB38" s="297"/>
      <c r="CC38" s="297"/>
      <c r="CD38" s="297"/>
      <c r="CE38" s="297"/>
      <c r="CF38" s="297"/>
      <c r="CG38" s="297"/>
      <c r="CH38" s="297"/>
      <c r="CI38" s="297"/>
      <c r="CJ38" s="297"/>
      <c r="CK38" s="297"/>
      <c r="CL38" s="297"/>
      <c r="CM38" s="297"/>
      <c r="CN38" s="297"/>
      <c r="CO38" s="297"/>
      <c r="CP38" s="297"/>
      <c r="CQ38" s="297"/>
      <c r="CR38" s="297"/>
      <c r="CS38" s="297"/>
      <c r="CT38" s="297"/>
    </row>
    <row r="39" spans="1:98" x14ac:dyDescent="0.2">
      <c r="A39" s="157">
        <f>+A32+1</f>
        <v>26</v>
      </c>
      <c r="B39" s="438" t="s">
        <v>175</v>
      </c>
      <c r="C39" s="246"/>
      <c r="D39" s="32">
        <f t="shared" ref="D39" si="2">SUM(E39:E39)</f>
        <v>0</v>
      </c>
      <c r="E39" s="350">
        <f>+'BUDGET '!O52</f>
        <v>0</v>
      </c>
      <c r="F39" s="164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3"/>
      <c r="AO39" s="243"/>
      <c r="AP39" s="243"/>
      <c r="AQ39" s="243"/>
      <c r="AR39" s="243"/>
      <c r="AS39" s="243"/>
      <c r="AT39" s="243"/>
      <c r="AU39" s="243"/>
      <c r="AV39" s="243"/>
      <c r="AW39" s="243"/>
      <c r="AX39" s="243"/>
      <c r="AY39" s="243"/>
      <c r="AZ39" s="243"/>
      <c r="BA39" s="243"/>
      <c r="BB39" s="243"/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3"/>
      <c r="BW39" s="243"/>
      <c r="BX39" s="243"/>
      <c r="BY39" s="243"/>
      <c r="BZ39" s="243"/>
      <c r="CA39" s="243"/>
      <c r="CB39" s="243"/>
      <c r="CC39" s="243"/>
      <c r="CD39" s="243"/>
      <c r="CE39" s="243"/>
      <c r="CF39" s="243"/>
      <c r="CG39" s="243"/>
      <c r="CH39" s="243"/>
      <c r="CI39" s="243"/>
      <c r="CJ39" s="243"/>
      <c r="CK39" s="243"/>
      <c r="CL39" s="243"/>
      <c r="CM39" s="243"/>
      <c r="CN39" s="243"/>
      <c r="CO39" s="243"/>
      <c r="CP39" s="243"/>
      <c r="CQ39" s="243"/>
      <c r="CR39" s="243"/>
      <c r="CS39" s="243"/>
      <c r="CT39" s="243"/>
    </row>
    <row r="40" spans="1:98" x14ac:dyDescent="0.2">
      <c r="A40" s="157">
        <f t="shared" si="1"/>
        <v>27</v>
      </c>
      <c r="B40" s="4"/>
      <c r="C40" s="246"/>
      <c r="D40" s="32"/>
      <c r="E40" s="349"/>
      <c r="F40" s="164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  <c r="CE40" s="243"/>
      <c r="CF40" s="243"/>
      <c r="CG40" s="243"/>
      <c r="CH40" s="243"/>
      <c r="CI40" s="243"/>
      <c r="CJ40" s="243"/>
      <c r="CK40" s="243"/>
      <c r="CL40" s="243"/>
      <c r="CM40" s="243"/>
      <c r="CN40" s="243"/>
      <c r="CO40" s="243"/>
      <c r="CP40" s="243"/>
      <c r="CQ40" s="243"/>
      <c r="CR40" s="243"/>
      <c r="CS40" s="243"/>
      <c r="CT40" s="243"/>
    </row>
    <row r="41" spans="1:98" ht="15" x14ac:dyDescent="0.25">
      <c r="A41" s="157">
        <f t="shared" si="1"/>
        <v>28</v>
      </c>
      <c r="B41" s="247" t="s">
        <v>132</v>
      </c>
      <c r="C41" s="248"/>
      <c r="D41" s="32">
        <f>SUM(D6:D40)</f>
        <v>0</v>
      </c>
      <c r="E41" s="349">
        <f>SUM(E6:E40)</f>
        <v>0</v>
      </c>
      <c r="F41" s="164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3"/>
      <c r="AO41" s="243"/>
      <c r="AP41" s="243"/>
      <c r="AQ41" s="243"/>
      <c r="AR41" s="243"/>
      <c r="AS41" s="243"/>
      <c r="AT41" s="243"/>
      <c r="AU41" s="243"/>
      <c r="AV41" s="243"/>
      <c r="AW41" s="243"/>
      <c r="AX41" s="243"/>
      <c r="AY41" s="243"/>
      <c r="AZ41" s="243"/>
      <c r="BA41" s="243"/>
      <c r="BB41" s="243"/>
      <c r="BC41" s="243"/>
      <c r="BD41" s="243"/>
      <c r="BE41" s="243"/>
      <c r="BF41" s="243"/>
      <c r="BG41" s="243"/>
      <c r="BH41" s="243"/>
      <c r="BI41" s="243"/>
      <c r="BJ41" s="243"/>
      <c r="BK41" s="243"/>
      <c r="BL41" s="243"/>
      <c r="BM41" s="243"/>
      <c r="BN41" s="243"/>
      <c r="BO41" s="243"/>
      <c r="BP41" s="243"/>
      <c r="BQ41" s="243"/>
      <c r="BR41" s="243"/>
      <c r="BS41" s="243"/>
      <c r="BT41" s="243"/>
      <c r="BU41" s="243"/>
      <c r="BV41" s="243"/>
      <c r="BW41" s="243"/>
      <c r="BX41" s="243"/>
      <c r="BY41" s="243"/>
      <c r="BZ41" s="243"/>
      <c r="CA41" s="243"/>
      <c r="CB41" s="243"/>
      <c r="CC41" s="243"/>
      <c r="CD41" s="243"/>
      <c r="CE41" s="243"/>
      <c r="CF41" s="243"/>
      <c r="CG41" s="243"/>
      <c r="CH41" s="243"/>
      <c r="CI41" s="243"/>
      <c r="CJ41" s="243"/>
      <c r="CK41" s="243"/>
      <c r="CL41" s="243"/>
      <c r="CM41" s="243"/>
      <c r="CN41" s="243"/>
      <c r="CO41" s="243"/>
      <c r="CP41" s="243"/>
      <c r="CQ41" s="243"/>
      <c r="CR41" s="243"/>
      <c r="CS41" s="243"/>
      <c r="CT41" s="243"/>
    </row>
    <row r="42" spans="1:98" ht="15" x14ac:dyDescent="0.25">
      <c r="A42" s="157">
        <f t="shared" si="1"/>
        <v>29</v>
      </c>
      <c r="B42" s="247"/>
      <c r="C42" s="248"/>
      <c r="D42" s="32"/>
      <c r="E42" s="349"/>
      <c r="F42" s="164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3"/>
      <c r="AO42" s="243"/>
      <c r="AP42" s="243"/>
      <c r="AQ42" s="243"/>
      <c r="AR42" s="243"/>
      <c r="AS42" s="243"/>
      <c r="AT42" s="243"/>
      <c r="AU42" s="243"/>
      <c r="AV42" s="243"/>
      <c r="AW42" s="243"/>
      <c r="AX42" s="243"/>
      <c r="AY42" s="243"/>
      <c r="AZ42" s="243"/>
      <c r="BA42" s="243"/>
      <c r="BB42" s="243"/>
      <c r="BC42" s="243"/>
      <c r="BD42" s="243"/>
      <c r="BE42" s="243"/>
      <c r="BF42" s="243"/>
      <c r="BG42" s="243"/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3"/>
      <c r="CI42" s="243"/>
      <c r="CJ42" s="243"/>
      <c r="CK42" s="243"/>
      <c r="CL42" s="243"/>
      <c r="CM42" s="243"/>
      <c r="CN42" s="243"/>
      <c r="CO42" s="243"/>
      <c r="CP42" s="243"/>
      <c r="CQ42" s="243"/>
      <c r="CR42" s="243"/>
      <c r="CS42" s="243"/>
      <c r="CT42" s="243"/>
    </row>
    <row r="43" spans="1:98" ht="15.75" thickBot="1" x14ac:dyDescent="0.3">
      <c r="A43" s="157">
        <f t="shared" si="1"/>
        <v>30</v>
      </c>
      <c r="B43" s="439" t="s">
        <v>176</v>
      </c>
      <c r="C43" s="248"/>
      <c r="D43" s="249">
        <f>SUM(E43:E43)</f>
        <v>0</v>
      </c>
      <c r="E43" s="351">
        <f>+'BUDGET '!O67</f>
        <v>0</v>
      </c>
      <c r="F43" s="250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3"/>
      <c r="BB43" s="243"/>
      <c r="BC43" s="243"/>
      <c r="BD43" s="243"/>
      <c r="BE43" s="243"/>
      <c r="BF43" s="243"/>
      <c r="BG43" s="243"/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3"/>
      <c r="CI43" s="243"/>
      <c r="CJ43" s="243"/>
      <c r="CK43" s="243"/>
      <c r="CL43" s="243"/>
      <c r="CM43" s="243"/>
      <c r="CN43" s="243"/>
      <c r="CO43" s="243"/>
      <c r="CP43" s="243"/>
      <c r="CQ43" s="243"/>
      <c r="CR43" s="243"/>
      <c r="CS43" s="243"/>
      <c r="CT43" s="243"/>
    </row>
    <row r="44" spans="1:98" ht="15.75" thickBot="1" x14ac:dyDescent="0.3">
      <c r="A44" s="251">
        <f>+A43+1</f>
        <v>31</v>
      </c>
      <c r="B44" s="252" t="s">
        <v>133</v>
      </c>
      <c r="C44" s="253"/>
      <c r="D44" s="254">
        <f>+D43+D41</f>
        <v>0</v>
      </c>
      <c r="E44" s="352">
        <f t="shared" ref="E44" si="3">+E43+E41</f>
        <v>0</v>
      </c>
      <c r="F44" s="255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3"/>
      <c r="AO44" s="243"/>
      <c r="AP44" s="243"/>
      <c r="AQ44" s="243"/>
      <c r="AR44" s="243"/>
      <c r="AS44" s="243"/>
      <c r="AT44" s="243"/>
      <c r="AU44" s="243"/>
      <c r="AV44" s="243"/>
      <c r="AW44" s="243"/>
      <c r="AX44" s="243"/>
      <c r="AY44" s="243"/>
      <c r="AZ44" s="243"/>
      <c r="BA44" s="243"/>
      <c r="BB44" s="243"/>
      <c r="BC44" s="243"/>
      <c r="BD44" s="243"/>
      <c r="BE44" s="243"/>
      <c r="BF44" s="243"/>
      <c r="BG44" s="243"/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3"/>
      <c r="CI44" s="243"/>
      <c r="CJ44" s="243"/>
      <c r="CK44" s="243"/>
      <c r="CL44" s="243"/>
      <c r="CM44" s="243"/>
      <c r="CN44" s="243"/>
      <c r="CO44" s="243"/>
      <c r="CP44" s="243"/>
      <c r="CQ44" s="243"/>
      <c r="CR44" s="243"/>
      <c r="CS44" s="243"/>
      <c r="CT44" s="243"/>
    </row>
    <row r="45" spans="1:98" ht="13.5" thickBot="1" x14ac:dyDescent="0.25">
      <c r="A45" s="256"/>
      <c r="B45" s="257"/>
      <c r="C45" s="258"/>
      <c r="D45" s="259"/>
      <c r="E45" s="259"/>
      <c r="F45" s="260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3"/>
      <c r="AO45" s="243"/>
      <c r="AP45" s="243"/>
      <c r="AQ45" s="243"/>
      <c r="AR45" s="243"/>
      <c r="AS45" s="243"/>
      <c r="AT45" s="243"/>
      <c r="AU45" s="243"/>
      <c r="AV45" s="243"/>
      <c r="AW45" s="243"/>
      <c r="AX45" s="243"/>
      <c r="AY45" s="243"/>
      <c r="AZ45" s="243"/>
      <c r="BA45" s="243"/>
      <c r="BB45" s="243"/>
      <c r="BC45" s="243"/>
      <c r="BD45" s="243"/>
      <c r="BE45" s="243"/>
      <c r="BF45" s="243"/>
      <c r="BG45" s="243"/>
      <c r="BH45" s="243"/>
      <c r="BI45" s="243"/>
      <c r="BJ45" s="243"/>
      <c r="BK45" s="243"/>
      <c r="BL45" s="243"/>
      <c r="BM45" s="243"/>
      <c r="BN45" s="243"/>
      <c r="BO45" s="243"/>
      <c r="BP45" s="243"/>
      <c r="BQ45" s="243"/>
      <c r="BR45" s="243"/>
      <c r="BS45" s="243"/>
      <c r="BT45" s="243"/>
      <c r="BU45" s="243"/>
      <c r="BV45" s="243"/>
      <c r="BW45" s="243"/>
      <c r="BX45" s="243"/>
      <c r="BY45" s="243"/>
      <c r="BZ45" s="243"/>
      <c r="CA45" s="243"/>
      <c r="CB45" s="243"/>
      <c r="CC45" s="243"/>
      <c r="CD45" s="243"/>
      <c r="CE45" s="243"/>
      <c r="CF45" s="243"/>
      <c r="CG45" s="243"/>
      <c r="CH45" s="243"/>
      <c r="CI45" s="243"/>
      <c r="CJ45" s="243"/>
      <c r="CK45" s="243"/>
      <c r="CL45" s="243"/>
      <c r="CM45" s="243"/>
      <c r="CN45" s="243"/>
      <c r="CO45" s="243"/>
      <c r="CP45" s="243"/>
      <c r="CQ45" s="243"/>
      <c r="CR45" s="243"/>
      <c r="CS45" s="243"/>
      <c r="CT45" s="243"/>
    </row>
    <row r="46" spans="1:98" ht="13.5" thickBot="1" x14ac:dyDescent="0.25">
      <c r="A46" s="256"/>
      <c r="B46" s="257"/>
      <c r="C46" s="258"/>
      <c r="D46" s="259"/>
      <c r="E46" s="259"/>
      <c r="F46" s="260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3"/>
      <c r="AO46" s="243"/>
      <c r="AP46" s="243"/>
      <c r="AQ46" s="243"/>
      <c r="AR46" s="243"/>
      <c r="AS46" s="243"/>
      <c r="AT46" s="243"/>
      <c r="AU46" s="243"/>
      <c r="AV46" s="243"/>
      <c r="AW46" s="243"/>
      <c r="AX46" s="243"/>
      <c r="AY46" s="243"/>
      <c r="AZ46" s="243"/>
      <c r="BA46" s="243"/>
      <c r="BB46" s="243"/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3"/>
      <c r="BW46" s="243"/>
      <c r="BX46" s="243"/>
      <c r="BY46" s="243"/>
      <c r="BZ46" s="243"/>
      <c r="CA46" s="243"/>
      <c r="CB46" s="243"/>
      <c r="CC46" s="243"/>
      <c r="CD46" s="243"/>
      <c r="CE46" s="243"/>
      <c r="CF46" s="243"/>
      <c r="CG46" s="243"/>
      <c r="CH46" s="243"/>
      <c r="CI46" s="243"/>
      <c r="CJ46" s="243"/>
      <c r="CK46" s="243"/>
      <c r="CL46" s="243"/>
      <c r="CM46" s="243"/>
      <c r="CN46" s="243"/>
      <c r="CO46" s="243"/>
      <c r="CP46" s="243"/>
      <c r="CQ46" s="243"/>
      <c r="CR46" s="243"/>
      <c r="CS46" s="243"/>
      <c r="CT46" s="243"/>
    </row>
    <row r="47" spans="1:98" ht="15" x14ac:dyDescent="0.25">
      <c r="A47" s="251">
        <f>+A44+1</f>
        <v>32</v>
      </c>
      <c r="B47" s="266" t="s">
        <v>134</v>
      </c>
      <c r="C47" s="261"/>
      <c r="D47" s="262">
        <f>+D41</f>
        <v>0</v>
      </c>
      <c r="E47" s="353">
        <f>+E41</f>
        <v>0</v>
      </c>
      <c r="F47" s="263" t="e">
        <f>+#REF!+F41</f>
        <v>#REF!</v>
      </c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43"/>
      <c r="BF47" s="243"/>
      <c r="BG47" s="243"/>
      <c r="BH47" s="243"/>
      <c r="BI47" s="243"/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243"/>
    </row>
    <row r="48" spans="1:98" ht="15" x14ac:dyDescent="0.25">
      <c r="A48" s="251">
        <f t="shared" ref="A48:A52" si="4">+A47+1</f>
        <v>33</v>
      </c>
      <c r="B48" s="267" t="s">
        <v>135</v>
      </c>
      <c r="C48" s="268"/>
      <c r="D48" s="32">
        <f>+D43</f>
        <v>0</v>
      </c>
      <c r="E48" s="349">
        <f>+E43</f>
        <v>0</v>
      </c>
      <c r="F48" s="164"/>
      <c r="G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  <c r="AL48" s="243"/>
      <c r="AM48" s="243"/>
      <c r="AN48" s="243"/>
      <c r="AO48" s="243"/>
      <c r="AP48" s="243"/>
      <c r="AQ48" s="243"/>
      <c r="AR48" s="243"/>
      <c r="AS48" s="243"/>
      <c r="AT48" s="243"/>
      <c r="AU48" s="243"/>
      <c r="AV48" s="243"/>
      <c r="AW48" s="243"/>
      <c r="AX48" s="243"/>
      <c r="AY48" s="243"/>
      <c r="AZ48" s="243"/>
      <c r="BA48" s="243"/>
      <c r="BB48" s="243"/>
      <c r="BC48" s="243"/>
      <c r="BD48" s="243"/>
      <c r="BE48" s="243"/>
      <c r="BF48" s="243"/>
      <c r="BG48" s="243"/>
      <c r="BH48" s="243"/>
      <c r="BI48" s="243"/>
      <c r="BJ48" s="243"/>
      <c r="BK48" s="243"/>
      <c r="BL48" s="243"/>
      <c r="BM48" s="243"/>
      <c r="BN48" s="243"/>
      <c r="BO48" s="243"/>
      <c r="BP48" s="243"/>
      <c r="BQ48" s="243"/>
      <c r="BR48" s="243"/>
      <c r="BS48" s="243"/>
      <c r="BT48" s="243"/>
      <c r="BU48" s="243"/>
      <c r="BV48" s="243"/>
      <c r="BW48" s="243"/>
      <c r="BX48" s="243"/>
      <c r="BY48" s="243"/>
      <c r="BZ48" s="243"/>
      <c r="CA48" s="243"/>
      <c r="CB48" s="243"/>
      <c r="CC48" s="243"/>
      <c r="CD48" s="243"/>
      <c r="CE48" s="243"/>
      <c r="CF48" s="243"/>
      <c r="CG48" s="243"/>
      <c r="CH48" s="243"/>
      <c r="CI48" s="243"/>
      <c r="CJ48" s="243"/>
      <c r="CK48" s="243"/>
      <c r="CL48" s="243"/>
      <c r="CM48" s="243"/>
      <c r="CN48" s="243"/>
      <c r="CO48" s="243"/>
      <c r="CP48" s="243"/>
      <c r="CQ48" s="243"/>
      <c r="CR48" s="243"/>
      <c r="CS48" s="243"/>
      <c r="CT48" s="243"/>
    </row>
    <row r="49" spans="1:98" ht="15" x14ac:dyDescent="0.25">
      <c r="A49" s="251">
        <f t="shared" si="4"/>
        <v>34</v>
      </c>
      <c r="B49" s="267" t="s">
        <v>136</v>
      </c>
      <c r="C49" s="268"/>
      <c r="D49" s="32">
        <f t="shared" ref="D49:E49" si="5">SUM(D47:D48)</f>
        <v>0</v>
      </c>
      <c r="E49" s="349">
        <f t="shared" si="5"/>
        <v>0</v>
      </c>
      <c r="F49" s="164" t="e">
        <f>SUM(F47:F47)</f>
        <v>#REF!</v>
      </c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  <c r="CC49" s="243"/>
      <c r="CD49" s="243"/>
      <c r="CE49" s="243"/>
      <c r="CF49" s="243"/>
      <c r="CG49" s="243"/>
      <c r="CH49" s="243"/>
      <c r="CI49" s="243"/>
      <c r="CJ49" s="243"/>
      <c r="CK49" s="243"/>
      <c r="CL49" s="243"/>
      <c r="CM49" s="243"/>
      <c r="CN49" s="243"/>
      <c r="CO49" s="243"/>
      <c r="CP49" s="243"/>
      <c r="CQ49" s="243"/>
      <c r="CR49" s="243"/>
      <c r="CS49" s="243"/>
      <c r="CT49" s="243"/>
    </row>
    <row r="50" spans="1:98" ht="15.75" thickBot="1" x14ac:dyDescent="0.3">
      <c r="A50" s="251">
        <f t="shared" si="4"/>
        <v>35</v>
      </c>
      <c r="B50" s="269" t="s">
        <v>137</v>
      </c>
      <c r="C50" s="261"/>
      <c r="D50" s="249">
        <f>SUM(E50:E50)</f>
        <v>0</v>
      </c>
      <c r="E50" s="351">
        <f>+'BUDGET '!O74+'BUDGET '!O81+'BUDGET '!O88+'BUDGET '!O101+'BUDGET '!O109+'BUDGET '!O117+'BUDGET '!O125</f>
        <v>0</v>
      </c>
      <c r="F50" s="263">
        <v>0</v>
      </c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43"/>
      <c r="BT50" s="243"/>
      <c r="BU50" s="243"/>
      <c r="BV50" s="243"/>
      <c r="BW50" s="243"/>
      <c r="BX50" s="243"/>
      <c r="BY50" s="243"/>
      <c r="BZ50" s="243"/>
      <c r="CA50" s="243"/>
      <c r="CB50" s="243"/>
      <c r="CC50" s="243"/>
      <c r="CD50" s="243"/>
      <c r="CE50" s="243"/>
      <c r="CF50" s="243"/>
      <c r="CG50" s="243"/>
      <c r="CH50" s="243"/>
      <c r="CI50" s="243"/>
      <c r="CJ50" s="243"/>
      <c r="CK50" s="243"/>
      <c r="CL50" s="243"/>
      <c r="CM50" s="243"/>
      <c r="CN50" s="243"/>
      <c r="CO50" s="243"/>
      <c r="CP50" s="243"/>
      <c r="CQ50" s="243"/>
      <c r="CR50" s="243"/>
      <c r="CS50" s="243"/>
      <c r="CT50" s="243"/>
    </row>
    <row r="51" spans="1:98" ht="15" x14ac:dyDescent="0.25">
      <c r="A51" s="251">
        <f t="shared" si="4"/>
        <v>36</v>
      </c>
      <c r="B51" s="267" t="s">
        <v>138</v>
      </c>
      <c r="C51" s="268"/>
      <c r="D51" s="262">
        <f>SUM(E51:E51)</f>
        <v>0</v>
      </c>
      <c r="E51" s="353">
        <f t="shared" ref="E51:F51" si="6">SUM(E49:E50)</f>
        <v>0</v>
      </c>
      <c r="F51" s="164" t="e">
        <f t="shared" si="6"/>
        <v>#REF!</v>
      </c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43"/>
      <c r="BT51" s="243"/>
      <c r="BU51" s="243"/>
      <c r="BV51" s="243"/>
      <c r="BW51" s="243"/>
      <c r="BX51" s="243"/>
      <c r="BY51" s="243"/>
      <c r="BZ51" s="243"/>
      <c r="CA51" s="243"/>
      <c r="CB51" s="243"/>
      <c r="CC51" s="243"/>
      <c r="CD51" s="243"/>
      <c r="CE51" s="243"/>
      <c r="CF51" s="243"/>
      <c r="CG51" s="243"/>
      <c r="CH51" s="243"/>
      <c r="CI51" s="243"/>
      <c r="CJ51" s="243"/>
      <c r="CK51" s="243"/>
      <c r="CL51" s="243"/>
      <c r="CM51" s="243"/>
      <c r="CN51" s="243"/>
      <c r="CO51" s="243"/>
      <c r="CP51" s="243"/>
      <c r="CQ51" s="243"/>
      <c r="CR51" s="243"/>
      <c r="CS51" s="243"/>
      <c r="CT51" s="243"/>
    </row>
    <row r="52" spans="1:98" ht="15.75" thickBot="1" x14ac:dyDescent="0.3">
      <c r="A52" s="251">
        <f t="shared" si="4"/>
        <v>37</v>
      </c>
      <c r="B52" s="270" t="s">
        <v>139</v>
      </c>
      <c r="C52" s="271"/>
      <c r="D52" s="272" t="e">
        <f t="shared" ref="D52:F52" si="7">D50/D51</f>
        <v>#DIV/0!</v>
      </c>
      <c r="E52" s="354" t="e">
        <f t="shared" si="7"/>
        <v>#DIV/0!</v>
      </c>
      <c r="F52" s="273" t="e">
        <f t="shared" si="7"/>
        <v>#REF!</v>
      </c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243"/>
      <c r="AL52" s="243"/>
      <c r="AM52" s="243"/>
      <c r="AN52" s="243"/>
      <c r="AO52" s="243"/>
      <c r="AP52" s="243"/>
      <c r="AQ52" s="243"/>
      <c r="AR52" s="243"/>
      <c r="AS52" s="243"/>
      <c r="AT52" s="243"/>
      <c r="AU52" s="243"/>
      <c r="AV52" s="243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</row>
    <row r="53" spans="1:98" ht="13.5" thickBot="1" x14ac:dyDescent="0.25">
      <c r="A53" s="256"/>
      <c r="B53" s="257"/>
      <c r="C53" s="258"/>
      <c r="D53" s="274"/>
      <c r="E53" s="259"/>
      <c r="F53" s="260"/>
      <c r="G53" s="421"/>
      <c r="H53" s="421"/>
      <c r="I53" s="420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  <c r="AK53" s="243"/>
      <c r="AL53" s="243"/>
      <c r="AM53" s="243"/>
      <c r="AN53" s="243"/>
      <c r="AO53" s="243"/>
      <c r="AP53" s="243"/>
      <c r="AQ53" s="243"/>
      <c r="AR53" s="243"/>
      <c r="AS53" s="243"/>
      <c r="AT53" s="243"/>
      <c r="AU53" s="243"/>
      <c r="AV53" s="243"/>
      <c r="AW53" s="243"/>
      <c r="AX53" s="243"/>
      <c r="AY53" s="243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</row>
    <row r="54" spans="1:98" ht="15" x14ac:dyDescent="0.25">
      <c r="A54" s="265">
        <f>+A52+1</f>
        <v>38</v>
      </c>
      <c r="B54" s="266" t="s">
        <v>190</v>
      </c>
      <c r="C54" s="261"/>
      <c r="D54" s="339"/>
      <c r="E54" s="355">
        <f>+'STAFF ALLOCATION'!F39</f>
        <v>0</v>
      </c>
      <c r="F54" s="275">
        <v>1.375</v>
      </c>
      <c r="G54" s="418"/>
      <c r="H54" s="418"/>
      <c r="I54" s="419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  <c r="Z54" s="243"/>
      <c r="AA54" s="243"/>
      <c r="AB54" s="243"/>
      <c r="AC54" s="243"/>
      <c r="AD54" s="243"/>
      <c r="AE54" s="243"/>
      <c r="AF54" s="243"/>
      <c r="AG54" s="243"/>
      <c r="AH54" s="243"/>
      <c r="AI54" s="243"/>
      <c r="AJ54" s="243"/>
      <c r="AK54" s="243"/>
      <c r="AL54" s="243"/>
      <c r="AM54" s="243"/>
      <c r="AN54" s="243"/>
      <c r="AO54" s="243"/>
      <c r="AP54" s="243"/>
      <c r="AQ54" s="243"/>
      <c r="AR54" s="243"/>
      <c r="AS54" s="243"/>
      <c r="AT54" s="243"/>
      <c r="AU54" s="243"/>
      <c r="AV54" s="243"/>
      <c r="AW54" s="243"/>
      <c r="AX54" s="243"/>
      <c r="AY54" s="243"/>
      <c r="AZ54" s="243"/>
      <c r="BA54" s="243"/>
      <c r="BB54" s="243"/>
      <c r="BC54" s="243"/>
      <c r="BD54" s="243"/>
      <c r="BE54" s="243"/>
      <c r="BF54" s="243"/>
      <c r="BG54" s="243"/>
      <c r="BH54" s="243"/>
      <c r="BI54" s="243"/>
      <c r="BJ54" s="243"/>
      <c r="BK54" s="243"/>
      <c r="BL54" s="243"/>
      <c r="BM54" s="243"/>
      <c r="BN54" s="243"/>
      <c r="BO54" s="243"/>
      <c r="BP54" s="243"/>
      <c r="BQ54" s="243"/>
      <c r="BR54" s="243"/>
      <c r="BS54" s="243"/>
      <c r="BT54" s="243"/>
      <c r="BU54" s="243"/>
      <c r="BV54" s="243"/>
      <c r="BW54" s="243"/>
      <c r="BX54" s="243"/>
      <c r="BY54" s="243"/>
      <c r="BZ54" s="243"/>
      <c r="CA54" s="243"/>
      <c r="CB54" s="243"/>
      <c r="CC54" s="243"/>
      <c r="CD54" s="243"/>
      <c r="CE54" s="243"/>
      <c r="CF54" s="243"/>
      <c r="CG54" s="243"/>
      <c r="CH54" s="243"/>
      <c r="CI54" s="243"/>
      <c r="CJ54" s="243"/>
      <c r="CK54" s="243"/>
      <c r="CL54" s="243"/>
      <c r="CM54" s="243"/>
      <c r="CN54" s="243"/>
      <c r="CO54" s="243"/>
      <c r="CP54" s="243"/>
      <c r="CQ54" s="243"/>
      <c r="CR54" s="243"/>
      <c r="CS54" s="243"/>
      <c r="CT54" s="243"/>
    </row>
    <row r="55" spans="1:98" ht="15" x14ac:dyDescent="0.25">
      <c r="A55" s="265">
        <f>+A54+1</f>
        <v>39</v>
      </c>
      <c r="B55" s="267" t="s">
        <v>140</v>
      </c>
      <c r="C55" s="268"/>
      <c r="D55" s="346"/>
      <c r="E55" s="356">
        <f>SUM(E54:E54)</f>
        <v>0</v>
      </c>
      <c r="F55" s="276">
        <v>1.375</v>
      </c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43"/>
      <c r="AN55" s="243"/>
      <c r="AO55" s="243"/>
      <c r="AP55" s="243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3"/>
      <c r="BW55" s="243"/>
      <c r="BX55" s="243"/>
      <c r="BY55" s="243"/>
      <c r="BZ55" s="243"/>
      <c r="CA55" s="243"/>
      <c r="CB55" s="243"/>
      <c r="CC55" s="243"/>
      <c r="CD55" s="243"/>
      <c r="CE55" s="243"/>
      <c r="CF55" s="243"/>
      <c r="CG55" s="243"/>
      <c r="CH55" s="243"/>
      <c r="CI55" s="243"/>
      <c r="CJ55" s="243"/>
      <c r="CK55" s="243"/>
      <c r="CL55" s="243"/>
      <c r="CM55" s="243"/>
      <c r="CN55" s="243"/>
      <c r="CO55" s="243"/>
      <c r="CP55" s="243"/>
      <c r="CQ55" s="243"/>
      <c r="CR55" s="243"/>
      <c r="CS55" s="243"/>
      <c r="CT55" s="243"/>
    </row>
    <row r="56" spans="1:98" ht="15.75" thickBot="1" x14ac:dyDescent="0.3">
      <c r="A56" s="265">
        <f>+A55+1</f>
        <v>40</v>
      </c>
      <c r="B56" s="277" t="s">
        <v>141</v>
      </c>
      <c r="C56" s="268"/>
      <c r="D56" s="347"/>
      <c r="E56" s="353" t="e">
        <f>E49/E55</f>
        <v>#DIV/0!</v>
      </c>
      <c r="F56" s="263" t="e">
        <f>F49/F55</f>
        <v>#REF!</v>
      </c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43"/>
      <c r="X56" s="243"/>
      <c r="Y56" s="243"/>
      <c r="Z56" s="243"/>
      <c r="AA56" s="243"/>
      <c r="AB56" s="243"/>
      <c r="AC56" s="243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  <c r="BT56" s="243"/>
      <c r="BU56" s="243"/>
      <c r="BV56" s="243"/>
      <c r="BW56" s="243"/>
      <c r="BX56" s="243"/>
      <c r="BY56" s="243"/>
      <c r="BZ56" s="243"/>
      <c r="CA56" s="243"/>
      <c r="CB56" s="243"/>
      <c r="CC56" s="243"/>
      <c r="CD56" s="243"/>
      <c r="CE56" s="243"/>
      <c r="CF56" s="243"/>
      <c r="CG56" s="243"/>
      <c r="CH56" s="243"/>
      <c r="CI56" s="243"/>
      <c r="CJ56" s="243"/>
      <c r="CK56" s="243"/>
      <c r="CL56" s="243"/>
      <c r="CM56" s="243"/>
      <c r="CN56" s="243"/>
      <c r="CO56" s="243"/>
      <c r="CP56" s="243"/>
      <c r="CQ56" s="243"/>
      <c r="CR56" s="243"/>
      <c r="CS56" s="243"/>
      <c r="CT56" s="243"/>
    </row>
    <row r="57" spans="1:98" ht="13.5" thickBot="1" x14ac:dyDescent="0.25">
      <c r="A57" s="256"/>
      <c r="B57" s="257"/>
      <c r="C57" s="258"/>
      <c r="D57" s="259"/>
      <c r="E57" s="259"/>
      <c r="F57" s="260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243"/>
      <c r="AL57" s="243"/>
      <c r="AM57" s="243"/>
      <c r="AN57" s="243"/>
      <c r="AO57" s="243"/>
      <c r="AP57" s="243"/>
      <c r="AQ57" s="243"/>
      <c r="AR57" s="243"/>
      <c r="AS57" s="243"/>
      <c r="AT57" s="243"/>
      <c r="AU57" s="243"/>
      <c r="AV57" s="243"/>
      <c r="AW57" s="243"/>
      <c r="AX57" s="243"/>
      <c r="AY57" s="243"/>
      <c r="AZ57" s="243"/>
      <c r="BA57" s="243"/>
      <c r="BB57" s="243"/>
      <c r="BC57" s="243"/>
      <c r="BD57" s="243"/>
      <c r="BE57" s="243"/>
      <c r="BF57" s="243"/>
      <c r="BG57" s="243"/>
      <c r="BH57" s="243"/>
      <c r="BI57" s="243"/>
      <c r="BJ57" s="243"/>
      <c r="BK57" s="243"/>
      <c r="BL57" s="243"/>
      <c r="BM57" s="243"/>
      <c r="BN57" s="243"/>
      <c r="BO57" s="243"/>
      <c r="BP57" s="243"/>
      <c r="BQ57" s="243"/>
      <c r="BR57" s="243"/>
      <c r="BS57" s="243"/>
      <c r="BT57" s="243"/>
      <c r="BU57" s="243"/>
      <c r="BV57" s="243"/>
      <c r="BW57" s="243"/>
      <c r="BX57" s="243"/>
      <c r="BY57" s="243"/>
      <c r="BZ57" s="243"/>
      <c r="CA57" s="243"/>
      <c r="CB57" s="243"/>
      <c r="CC57" s="243"/>
      <c r="CD57" s="243"/>
      <c r="CE57" s="243"/>
      <c r="CF57" s="243"/>
      <c r="CG57" s="243"/>
      <c r="CH57" s="243"/>
      <c r="CI57" s="243"/>
      <c r="CJ57" s="243"/>
      <c r="CK57" s="243"/>
      <c r="CL57" s="243"/>
      <c r="CM57" s="243"/>
      <c r="CN57" s="243"/>
      <c r="CO57" s="243"/>
      <c r="CP57" s="243"/>
      <c r="CQ57" s="243"/>
      <c r="CR57" s="243"/>
      <c r="CS57" s="243"/>
      <c r="CT57" s="243"/>
    </row>
    <row r="58" spans="1:98" s="295" customFormat="1" ht="15" x14ac:dyDescent="0.25">
      <c r="A58" s="302">
        <f>+A56+1</f>
        <v>41</v>
      </c>
      <c r="B58" s="435" t="s">
        <v>148</v>
      </c>
      <c r="C58" s="303"/>
      <c r="D58" s="304"/>
      <c r="E58" s="357"/>
      <c r="F58" s="360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297"/>
      <c r="AH58" s="297"/>
      <c r="AI58" s="297"/>
      <c r="AJ58" s="297"/>
      <c r="AK58" s="297"/>
      <c r="AL58" s="297"/>
      <c r="AM58" s="297"/>
      <c r="AN58" s="297"/>
      <c r="AO58" s="297"/>
      <c r="AP58" s="297"/>
      <c r="AQ58" s="297"/>
      <c r="AR58" s="297"/>
      <c r="AS58" s="297"/>
      <c r="AT58" s="297"/>
      <c r="AU58" s="297"/>
      <c r="AV58" s="297"/>
      <c r="AW58" s="297"/>
      <c r="AX58" s="297"/>
      <c r="AY58" s="297"/>
      <c r="AZ58" s="297"/>
      <c r="BA58" s="297"/>
      <c r="BB58" s="297"/>
      <c r="BC58" s="297"/>
      <c r="BD58" s="297"/>
      <c r="BE58" s="297"/>
      <c r="BF58" s="297"/>
      <c r="BG58" s="297"/>
      <c r="BH58" s="297"/>
      <c r="BI58" s="297"/>
      <c r="BJ58" s="297"/>
      <c r="BK58" s="297"/>
      <c r="BL58" s="297"/>
      <c r="BM58" s="297"/>
      <c r="BN58" s="297"/>
      <c r="BO58" s="297"/>
      <c r="BP58" s="297"/>
      <c r="BQ58" s="297"/>
      <c r="BR58" s="297"/>
      <c r="BS58" s="297"/>
      <c r="BT58" s="297"/>
      <c r="BU58" s="297"/>
      <c r="BV58" s="297"/>
      <c r="BW58" s="297"/>
      <c r="BX58" s="297"/>
      <c r="BY58" s="297"/>
      <c r="BZ58" s="297"/>
      <c r="CA58" s="297"/>
      <c r="CB58" s="297"/>
      <c r="CC58" s="297"/>
      <c r="CD58" s="297"/>
      <c r="CE58" s="297"/>
      <c r="CF58" s="297"/>
      <c r="CG58" s="297"/>
      <c r="CH58" s="297"/>
      <c r="CI58" s="297"/>
      <c r="CJ58" s="297"/>
      <c r="CK58" s="297"/>
      <c r="CL58" s="297"/>
      <c r="CM58" s="297"/>
      <c r="CN58" s="297"/>
      <c r="CO58" s="297"/>
      <c r="CP58" s="297"/>
      <c r="CQ58" s="297"/>
      <c r="CR58" s="297"/>
      <c r="CS58" s="297"/>
      <c r="CT58" s="297"/>
    </row>
    <row r="59" spans="1:98" s="295" customFormat="1" ht="15" x14ac:dyDescent="0.25">
      <c r="A59" s="305">
        <f>+A58+1</f>
        <v>42</v>
      </c>
      <c r="B59" s="436" t="s">
        <v>149</v>
      </c>
      <c r="C59" s="246"/>
      <c r="D59" s="296"/>
      <c r="E59" s="358"/>
      <c r="F59" s="361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7"/>
      <c r="BB59" s="297"/>
      <c r="BC59" s="297"/>
      <c r="BD59" s="297"/>
      <c r="BE59" s="297"/>
      <c r="BF59" s="297"/>
      <c r="BG59" s="297"/>
      <c r="BH59" s="297"/>
      <c r="BI59" s="297"/>
      <c r="BJ59" s="297"/>
      <c r="BK59" s="297"/>
      <c r="BL59" s="297"/>
      <c r="BM59" s="297"/>
      <c r="BN59" s="297"/>
      <c r="BO59" s="297"/>
      <c r="BP59" s="297"/>
      <c r="BQ59" s="297"/>
      <c r="BR59" s="297"/>
      <c r="BS59" s="297"/>
      <c r="BT59" s="297"/>
      <c r="BU59" s="297"/>
      <c r="BV59" s="297"/>
      <c r="BW59" s="297"/>
      <c r="BX59" s="297"/>
      <c r="BY59" s="297"/>
      <c r="BZ59" s="297"/>
      <c r="CA59" s="297"/>
      <c r="CB59" s="297"/>
      <c r="CC59" s="297"/>
      <c r="CD59" s="297"/>
      <c r="CE59" s="297"/>
      <c r="CF59" s="297"/>
      <c r="CG59" s="297"/>
      <c r="CH59" s="297"/>
      <c r="CI59" s="297"/>
      <c r="CJ59" s="297"/>
      <c r="CK59" s="297"/>
      <c r="CL59" s="297"/>
      <c r="CM59" s="297"/>
      <c r="CN59" s="297"/>
      <c r="CO59" s="297"/>
      <c r="CP59" s="297"/>
      <c r="CQ59" s="297"/>
      <c r="CR59" s="297"/>
      <c r="CS59" s="297"/>
      <c r="CT59" s="297"/>
    </row>
    <row r="60" spans="1:98" s="295" customFormat="1" ht="15.75" thickBot="1" x14ac:dyDescent="0.3">
      <c r="A60" s="306">
        <f>+A59+1</f>
        <v>43</v>
      </c>
      <c r="B60" s="437" t="s">
        <v>150</v>
      </c>
      <c r="C60" s="264"/>
      <c r="D60" s="307"/>
      <c r="E60" s="359"/>
      <c r="F60" s="362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7"/>
      <c r="BB60" s="297"/>
      <c r="BC60" s="297"/>
      <c r="BD60" s="297"/>
      <c r="BE60" s="297"/>
      <c r="BF60" s="297"/>
      <c r="BG60" s="297"/>
      <c r="BH60" s="297"/>
      <c r="BI60" s="297"/>
      <c r="BJ60" s="297"/>
      <c r="BK60" s="297"/>
      <c r="BL60" s="297"/>
      <c r="BM60" s="297"/>
      <c r="BN60" s="297"/>
      <c r="BO60" s="297"/>
      <c r="BP60" s="297"/>
      <c r="BQ60" s="297"/>
      <c r="BR60" s="297"/>
      <c r="BS60" s="297"/>
      <c r="BT60" s="297"/>
      <c r="BU60" s="297"/>
      <c r="BV60" s="297"/>
      <c r="BW60" s="297"/>
      <c r="BX60" s="297"/>
      <c r="BY60" s="297"/>
      <c r="BZ60" s="297"/>
      <c r="CA60" s="297"/>
      <c r="CB60" s="297"/>
      <c r="CC60" s="297"/>
      <c r="CD60" s="297"/>
      <c r="CE60" s="297"/>
      <c r="CF60" s="297"/>
      <c r="CG60" s="297"/>
      <c r="CH60" s="297"/>
      <c r="CI60" s="297"/>
      <c r="CJ60" s="297"/>
      <c r="CK60" s="297"/>
      <c r="CL60" s="297"/>
      <c r="CM60" s="297"/>
      <c r="CN60" s="297"/>
      <c r="CO60" s="297"/>
      <c r="CP60" s="297"/>
      <c r="CQ60" s="297"/>
      <c r="CR60" s="297"/>
      <c r="CS60" s="297"/>
      <c r="CT60" s="297"/>
    </row>
    <row r="61" spans="1:98" s="295" customFormat="1" ht="13.5" thickBot="1" x14ac:dyDescent="0.25">
      <c r="A61" s="308"/>
      <c r="B61" s="309"/>
      <c r="C61" s="310"/>
      <c r="D61" s="311"/>
      <c r="E61" s="311"/>
      <c r="F61" s="312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297"/>
      <c r="AH61" s="297"/>
      <c r="AI61" s="297"/>
      <c r="AJ61" s="297"/>
      <c r="AK61" s="297"/>
      <c r="AL61" s="297"/>
      <c r="AM61" s="297"/>
      <c r="AN61" s="297"/>
      <c r="AO61" s="297"/>
      <c r="AP61" s="297"/>
      <c r="AQ61" s="297"/>
      <c r="AR61" s="297"/>
      <c r="AS61" s="297"/>
      <c r="AT61" s="297"/>
      <c r="AU61" s="297"/>
      <c r="AV61" s="297"/>
      <c r="AW61" s="297"/>
      <c r="AX61" s="297"/>
      <c r="AY61" s="297"/>
      <c r="AZ61" s="297"/>
      <c r="BA61" s="297"/>
      <c r="BB61" s="297"/>
      <c r="BC61" s="297"/>
      <c r="BD61" s="297"/>
      <c r="BE61" s="297"/>
      <c r="BF61" s="297"/>
      <c r="BG61" s="297"/>
      <c r="BH61" s="297"/>
      <c r="BI61" s="297"/>
      <c r="BJ61" s="297"/>
      <c r="BK61" s="297"/>
      <c r="BL61" s="297"/>
      <c r="BM61" s="297"/>
      <c r="BN61" s="297"/>
      <c r="BO61" s="297"/>
      <c r="BP61" s="297"/>
      <c r="BQ61" s="297"/>
      <c r="BR61" s="297"/>
      <c r="BS61" s="297"/>
      <c r="BT61" s="297"/>
      <c r="BU61" s="297"/>
      <c r="BV61" s="297"/>
      <c r="BW61" s="297"/>
      <c r="BX61" s="297"/>
      <c r="BY61" s="297"/>
      <c r="BZ61" s="297"/>
      <c r="CA61" s="297"/>
      <c r="CB61" s="297"/>
      <c r="CC61" s="297"/>
      <c r="CD61" s="297"/>
      <c r="CE61" s="297"/>
      <c r="CF61" s="297"/>
      <c r="CG61" s="297"/>
      <c r="CH61" s="297"/>
      <c r="CI61" s="297"/>
      <c r="CJ61" s="297"/>
      <c r="CK61" s="297"/>
      <c r="CL61" s="297"/>
      <c r="CM61" s="297"/>
      <c r="CN61" s="297"/>
      <c r="CO61" s="297"/>
      <c r="CP61" s="297"/>
      <c r="CQ61" s="297"/>
      <c r="CR61" s="297"/>
      <c r="CS61" s="297"/>
      <c r="CT61" s="297"/>
    </row>
    <row r="62" spans="1:98" s="295" customFormat="1" ht="13.5" thickBot="1" x14ac:dyDescent="0.25">
      <c r="A62" s="313"/>
      <c r="B62" s="298"/>
      <c r="C62" s="299"/>
      <c r="D62" s="299"/>
      <c r="E62" s="300"/>
      <c r="F62" s="301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297"/>
      <c r="BT62" s="297"/>
      <c r="BU62" s="297"/>
      <c r="BV62" s="297"/>
      <c r="BW62" s="297"/>
      <c r="BX62" s="297"/>
      <c r="BY62" s="297"/>
      <c r="BZ62" s="297"/>
      <c r="CA62" s="297"/>
      <c r="CB62" s="297"/>
      <c r="CC62" s="297"/>
      <c r="CD62" s="297"/>
      <c r="CE62" s="297"/>
      <c r="CF62" s="297"/>
      <c r="CG62" s="297"/>
      <c r="CH62" s="297"/>
      <c r="CI62" s="297"/>
      <c r="CJ62" s="297"/>
      <c r="CK62" s="297"/>
      <c r="CL62" s="297"/>
      <c r="CM62" s="297"/>
      <c r="CN62" s="297"/>
      <c r="CO62" s="297"/>
      <c r="CP62" s="297"/>
      <c r="CQ62" s="297"/>
      <c r="CR62" s="297"/>
      <c r="CS62" s="297"/>
      <c r="CT62" s="297"/>
    </row>
    <row r="63" spans="1:98" s="295" customFormat="1" ht="13.5" thickTop="1" x14ac:dyDescent="0.2">
      <c r="D63" s="297"/>
      <c r="E63" s="297"/>
      <c r="F63" s="297"/>
      <c r="G63" s="297"/>
      <c r="H63" s="297"/>
      <c r="I63" s="297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7"/>
      <c r="BF63" s="297"/>
      <c r="BG63" s="297"/>
      <c r="BH63" s="297"/>
      <c r="BI63" s="297"/>
      <c r="BJ63" s="297"/>
      <c r="BK63" s="297"/>
      <c r="BL63" s="297"/>
      <c r="BM63" s="297"/>
      <c r="BN63" s="297"/>
      <c r="BO63" s="297"/>
      <c r="BP63" s="297"/>
      <c r="BQ63" s="297"/>
      <c r="BR63" s="297"/>
      <c r="BS63" s="297"/>
      <c r="BT63" s="297"/>
      <c r="BU63" s="297"/>
      <c r="BV63" s="297"/>
      <c r="BW63" s="297"/>
      <c r="BX63" s="297"/>
      <c r="BY63" s="297"/>
      <c r="BZ63" s="297"/>
      <c r="CA63" s="297"/>
      <c r="CB63" s="297"/>
      <c r="CC63" s="297"/>
      <c r="CD63" s="297"/>
      <c r="CE63" s="297"/>
      <c r="CF63" s="297"/>
      <c r="CG63" s="297"/>
      <c r="CH63" s="297"/>
      <c r="CI63" s="297"/>
      <c r="CJ63" s="297"/>
      <c r="CK63" s="297"/>
      <c r="CL63" s="297"/>
      <c r="CM63" s="297"/>
      <c r="CN63" s="297"/>
      <c r="CO63" s="297"/>
      <c r="CP63" s="297"/>
      <c r="CQ63" s="297"/>
      <c r="CR63" s="297"/>
      <c r="CS63" s="297"/>
      <c r="CT63" s="297"/>
    </row>
    <row r="64" spans="1:98" ht="15.75" x14ac:dyDescent="0.25">
      <c r="A64" s="363" t="s">
        <v>157</v>
      </c>
      <c r="C64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  <c r="BX64" s="243"/>
      <c r="BY64" s="243"/>
      <c r="BZ64" s="243"/>
      <c r="CA64" s="243"/>
      <c r="CB64" s="243"/>
      <c r="CC64" s="243"/>
      <c r="CD64" s="243"/>
      <c r="CE64" s="243"/>
      <c r="CF64" s="243"/>
      <c r="CG64" s="243"/>
      <c r="CH64" s="243"/>
      <c r="CI64" s="243"/>
      <c r="CJ64" s="243"/>
      <c r="CK64" s="243"/>
      <c r="CL64" s="243"/>
      <c r="CM64" s="243"/>
      <c r="CN64" s="243"/>
      <c r="CO64" s="243"/>
      <c r="CP64" s="243"/>
      <c r="CQ64" s="243"/>
      <c r="CR64" s="243"/>
      <c r="CS64" s="243"/>
      <c r="CT64" s="243"/>
    </row>
    <row r="65" spans="3:98" x14ac:dyDescent="0.2">
      <c r="C65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  <c r="BX65" s="243"/>
      <c r="BY65" s="243"/>
      <c r="BZ65" s="243"/>
      <c r="CA65" s="243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  <c r="CQ65" s="243"/>
      <c r="CR65" s="243"/>
      <c r="CS65" s="243"/>
      <c r="CT65" s="243"/>
    </row>
    <row r="66" spans="3:98" x14ac:dyDescent="0.2">
      <c r="C66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  <c r="BX66" s="243"/>
      <c r="BY66" s="243"/>
      <c r="BZ66" s="243"/>
      <c r="CA66" s="243"/>
      <c r="CB66" s="243"/>
      <c r="CC66" s="243"/>
      <c r="CD66" s="243"/>
      <c r="CE66" s="243"/>
      <c r="CF66" s="243"/>
      <c r="CG66" s="243"/>
      <c r="CH66" s="243"/>
      <c r="CI66" s="243"/>
      <c r="CJ66" s="243"/>
      <c r="CK66" s="243"/>
      <c r="CL66" s="243"/>
      <c r="CM66" s="243"/>
      <c r="CN66" s="243"/>
      <c r="CO66" s="243"/>
      <c r="CP66" s="243"/>
      <c r="CQ66" s="243"/>
      <c r="CR66" s="243"/>
      <c r="CS66" s="243"/>
      <c r="CT66" s="243"/>
    </row>
    <row r="67" spans="3:98" x14ac:dyDescent="0.2">
      <c r="C67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  <c r="BT67" s="243"/>
      <c r="BU67" s="243"/>
      <c r="BV67" s="243"/>
      <c r="BW67" s="243"/>
      <c r="BX67" s="243"/>
      <c r="BY67" s="243"/>
      <c r="BZ67" s="243"/>
      <c r="CA67" s="243"/>
      <c r="CB67" s="243"/>
      <c r="CC67" s="243"/>
      <c r="CD67" s="243"/>
      <c r="CE67" s="243"/>
      <c r="CF67" s="243"/>
      <c r="CG67" s="243"/>
      <c r="CH67" s="243"/>
      <c r="CI67" s="243"/>
      <c r="CJ67" s="243"/>
      <c r="CK67" s="243"/>
      <c r="CL67" s="243"/>
      <c r="CM67" s="243"/>
      <c r="CN67" s="243"/>
      <c r="CO67" s="243"/>
      <c r="CP67" s="243"/>
      <c r="CQ67" s="243"/>
      <c r="CR67" s="243"/>
      <c r="CS67" s="243"/>
      <c r="CT67" s="243"/>
    </row>
    <row r="68" spans="3:98" x14ac:dyDescent="0.2">
      <c r="C68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3"/>
      <c r="BU68" s="243"/>
      <c r="BV68" s="243"/>
      <c r="BW68" s="243"/>
      <c r="BX68" s="243"/>
      <c r="BY68" s="243"/>
      <c r="BZ68" s="243"/>
      <c r="CA68" s="243"/>
      <c r="CB68" s="243"/>
      <c r="CC68" s="243"/>
      <c r="CD68" s="243"/>
      <c r="CE68" s="243"/>
      <c r="CF68" s="243"/>
      <c r="CG68" s="243"/>
      <c r="CH68" s="243"/>
      <c r="CI68" s="243"/>
      <c r="CJ68" s="243"/>
      <c r="CK68" s="243"/>
      <c r="CL68" s="243"/>
      <c r="CM68" s="243"/>
      <c r="CN68" s="243"/>
      <c r="CO68" s="243"/>
      <c r="CP68" s="243"/>
      <c r="CQ68" s="243"/>
      <c r="CR68" s="243"/>
      <c r="CS68" s="243"/>
      <c r="CT68" s="243"/>
    </row>
    <row r="69" spans="3:98" x14ac:dyDescent="0.2">
      <c r="C69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  <c r="BI69" s="243"/>
      <c r="BJ69" s="243"/>
      <c r="BK69" s="243"/>
      <c r="BL69" s="243"/>
      <c r="BM69" s="243"/>
      <c r="BN69" s="243"/>
      <c r="BO69" s="243"/>
      <c r="BP69" s="243"/>
      <c r="BQ69" s="243"/>
      <c r="BR69" s="243"/>
      <c r="BS69" s="243"/>
      <c r="BT69" s="243"/>
      <c r="BU69" s="243"/>
      <c r="BV69" s="243"/>
      <c r="BW69" s="243"/>
      <c r="BX69" s="243"/>
      <c r="BY69" s="243"/>
      <c r="BZ69" s="243"/>
      <c r="CA69" s="243"/>
      <c r="CB69" s="243"/>
      <c r="CC69" s="243"/>
      <c r="CD69" s="243"/>
      <c r="CE69" s="243"/>
      <c r="CF69" s="243"/>
      <c r="CG69" s="243"/>
      <c r="CH69" s="243"/>
      <c r="CI69" s="243"/>
      <c r="CJ69" s="243"/>
      <c r="CK69" s="243"/>
      <c r="CL69" s="243"/>
      <c r="CM69" s="243"/>
      <c r="CN69" s="243"/>
      <c r="CO69" s="243"/>
      <c r="CP69" s="243"/>
      <c r="CQ69" s="243"/>
      <c r="CR69" s="243"/>
      <c r="CS69" s="243"/>
      <c r="CT69" s="243"/>
    </row>
    <row r="70" spans="3:98" x14ac:dyDescent="0.2">
      <c r="C70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3"/>
      <c r="BR70" s="243"/>
      <c r="BS70" s="243"/>
      <c r="BT70" s="243"/>
      <c r="BU70" s="243"/>
      <c r="BV70" s="243"/>
      <c r="BW70" s="243"/>
      <c r="BX70" s="243"/>
      <c r="BY70" s="243"/>
      <c r="BZ70" s="243"/>
      <c r="CA70" s="243"/>
      <c r="CB70" s="243"/>
      <c r="CC70" s="243"/>
      <c r="CD70" s="243"/>
      <c r="CE70" s="243"/>
      <c r="CF70" s="243"/>
      <c r="CG70" s="243"/>
      <c r="CH70" s="243"/>
      <c r="CI70" s="243"/>
      <c r="CJ70" s="243"/>
      <c r="CK70" s="243"/>
      <c r="CL70" s="243"/>
      <c r="CM70" s="243"/>
      <c r="CN70" s="243"/>
      <c r="CO70" s="243"/>
      <c r="CP70" s="243"/>
      <c r="CQ70" s="243"/>
      <c r="CR70" s="243"/>
      <c r="CS70" s="243"/>
      <c r="CT70" s="243"/>
    </row>
    <row r="71" spans="3:98" x14ac:dyDescent="0.2">
      <c r="C71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  <c r="BX71" s="243"/>
      <c r="BY71" s="243"/>
      <c r="BZ71" s="243"/>
      <c r="CA71" s="243"/>
      <c r="CB71" s="243"/>
      <c r="CC71" s="243"/>
      <c r="CD71" s="243"/>
      <c r="CE71" s="243"/>
      <c r="CF71" s="243"/>
      <c r="CG71" s="243"/>
      <c r="CH71" s="243"/>
      <c r="CI71" s="243"/>
      <c r="CJ71" s="243"/>
      <c r="CK71" s="243"/>
      <c r="CL71" s="243"/>
      <c r="CM71" s="243"/>
      <c r="CN71" s="243"/>
      <c r="CO71" s="243"/>
      <c r="CP71" s="243"/>
      <c r="CQ71" s="243"/>
      <c r="CR71" s="243"/>
      <c r="CS71" s="243"/>
      <c r="CT71" s="243"/>
    </row>
    <row r="72" spans="3:98" x14ac:dyDescent="0.2">
      <c r="C72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  <c r="BX72" s="243"/>
      <c r="BY72" s="243"/>
      <c r="BZ72" s="243"/>
      <c r="CA72" s="243"/>
      <c r="CB72" s="243"/>
      <c r="CC72" s="243"/>
      <c r="CD72" s="243"/>
      <c r="CE72" s="243"/>
      <c r="CF72" s="243"/>
      <c r="CG72" s="243"/>
      <c r="CH72" s="243"/>
      <c r="CI72" s="243"/>
      <c r="CJ72" s="243"/>
      <c r="CK72" s="243"/>
      <c r="CL72" s="243"/>
      <c r="CM72" s="243"/>
      <c r="CN72" s="243"/>
      <c r="CO72" s="243"/>
      <c r="CP72" s="243"/>
      <c r="CQ72" s="243"/>
      <c r="CR72" s="243"/>
      <c r="CS72" s="243"/>
      <c r="CT72" s="243"/>
    </row>
    <row r="73" spans="3:98" x14ac:dyDescent="0.2">
      <c r="C7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3"/>
      <c r="BR73" s="243"/>
      <c r="BS73" s="243"/>
      <c r="BT73" s="243"/>
      <c r="BU73" s="243"/>
      <c r="BV73" s="243"/>
      <c r="BW73" s="243"/>
      <c r="BX73" s="243"/>
      <c r="BY73" s="243"/>
      <c r="BZ73" s="243"/>
      <c r="CA73" s="243"/>
      <c r="CB73" s="243"/>
      <c r="CC73" s="243"/>
      <c r="CD73" s="243"/>
      <c r="CE73" s="243"/>
      <c r="CF73" s="243"/>
      <c r="CG73" s="243"/>
      <c r="CH73" s="243"/>
      <c r="CI73" s="243"/>
      <c r="CJ73" s="243"/>
      <c r="CK73" s="243"/>
      <c r="CL73" s="243"/>
      <c r="CM73" s="243"/>
      <c r="CN73" s="243"/>
      <c r="CO73" s="243"/>
      <c r="CP73" s="243"/>
      <c r="CQ73" s="243"/>
      <c r="CR73" s="243"/>
      <c r="CS73" s="243"/>
      <c r="CT73" s="243"/>
    </row>
    <row r="74" spans="3:98" x14ac:dyDescent="0.2">
      <c r="C74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3"/>
      <c r="BQ74" s="243"/>
      <c r="BR74" s="243"/>
      <c r="BS74" s="243"/>
      <c r="BT74" s="243"/>
      <c r="BU74" s="243"/>
      <c r="BV74" s="243"/>
      <c r="BW74" s="243"/>
      <c r="BX74" s="243"/>
      <c r="BY74" s="243"/>
      <c r="BZ74" s="243"/>
      <c r="CA74" s="243"/>
      <c r="CB74" s="243"/>
      <c r="CC74" s="243"/>
      <c r="CD74" s="243"/>
      <c r="CE74" s="243"/>
      <c r="CF74" s="243"/>
      <c r="CG74" s="243"/>
      <c r="CH74" s="243"/>
      <c r="CI74" s="243"/>
      <c r="CJ74" s="243"/>
      <c r="CK74" s="243"/>
      <c r="CL74" s="243"/>
      <c r="CM74" s="243"/>
      <c r="CN74" s="243"/>
      <c r="CO74" s="243"/>
      <c r="CP74" s="243"/>
      <c r="CQ74" s="243"/>
      <c r="CR74" s="243"/>
      <c r="CS74" s="243"/>
      <c r="CT74" s="243"/>
    </row>
    <row r="75" spans="3:98" x14ac:dyDescent="0.2">
      <c r="C75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  <c r="BT75" s="243"/>
      <c r="BU75" s="243"/>
      <c r="BV75" s="243"/>
      <c r="BW75" s="243"/>
      <c r="BX75" s="243"/>
      <c r="BY75" s="243"/>
      <c r="BZ75" s="243"/>
      <c r="CA75" s="243"/>
      <c r="CB75" s="243"/>
      <c r="CC75" s="243"/>
      <c r="CD75" s="243"/>
      <c r="CE75" s="243"/>
      <c r="CF75" s="243"/>
      <c r="CG75" s="243"/>
      <c r="CH75" s="243"/>
      <c r="CI75" s="243"/>
      <c r="CJ75" s="243"/>
      <c r="CK75" s="243"/>
      <c r="CL75" s="243"/>
      <c r="CM75" s="243"/>
      <c r="CN75" s="243"/>
      <c r="CO75" s="243"/>
      <c r="CP75" s="243"/>
      <c r="CQ75" s="243"/>
      <c r="CR75" s="243"/>
      <c r="CS75" s="243"/>
      <c r="CT75" s="243"/>
    </row>
    <row r="76" spans="3:98" x14ac:dyDescent="0.2">
      <c r="C76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  <c r="BI76" s="243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  <c r="BT76" s="243"/>
      <c r="BU76" s="243"/>
      <c r="BV76" s="243"/>
      <c r="BW76" s="243"/>
      <c r="BX76" s="243"/>
      <c r="BY76" s="243"/>
      <c r="BZ76" s="243"/>
      <c r="CA76" s="243"/>
      <c r="CB76" s="243"/>
      <c r="CC76" s="243"/>
      <c r="CD76" s="243"/>
      <c r="CE76" s="243"/>
      <c r="CF76" s="243"/>
      <c r="CG76" s="243"/>
      <c r="CH76" s="243"/>
      <c r="CI76" s="243"/>
      <c r="CJ76" s="243"/>
      <c r="CK76" s="243"/>
      <c r="CL76" s="243"/>
      <c r="CM76" s="243"/>
      <c r="CN76" s="243"/>
      <c r="CO76" s="243"/>
      <c r="CP76" s="243"/>
      <c r="CQ76" s="243"/>
      <c r="CR76" s="243"/>
      <c r="CS76" s="243"/>
      <c r="CT76" s="243"/>
    </row>
    <row r="77" spans="3:98" x14ac:dyDescent="0.2">
      <c r="C77"/>
      <c r="D77" s="243"/>
      <c r="E77" s="243"/>
      <c r="F77" s="243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3"/>
      <c r="AC77" s="243"/>
      <c r="AD77" s="243"/>
      <c r="AE77" s="243"/>
      <c r="AF77" s="243"/>
      <c r="AG77" s="243"/>
      <c r="AH77" s="243"/>
      <c r="AI77" s="243"/>
      <c r="AJ77" s="243"/>
      <c r="AK77" s="243"/>
      <c r="AL77" s="243"/>
      <c r="AM77" s="243"/>
      <c r="AN77" s="243"/>
      <c r="AO77" s="243"/>
      <c r="AP77" s="243"/>
      <c r="AQ77" s="243"/>
      <c r="AR77" s="243"/>
      <c r="AS77" s="243"/>
      <c r="AT77" s="243"/>
      <c r="AU77" s="243"/>
      <c r="AV77" s="243"/>
      <c r="AW77" s="243"/>
      <c r="AX77" s="243"/>
      <c r="AY77" s="243"/>
      <c r="AZ77" s="243"/>
      <c r="BA77" s="243"/>
      <c r="BB77" s="243"/>
      <c r="BC77" s="243"/>
      <c r="BD77" s="243"/>
      <c r="BE77" s="243"/>
      <c r="BF77" s="243"/>
      <c r="BG77" s="243"/>
      <c r="BH77" s="243"/>
      <c r="BI77" s="243"/>
      <c r="BJ77" s="243"/>
      <c r="BK77" s="243"/>
      <c r="BL77" s="243"/>
      <c r="BM77" s="243"/>
      <c r="BN77" s="243"/>
      <c r="BO77" s="243"/>
      <c r="BP77" s="243"/>
      <c r="BQ77" s="243"/>
      <c r="BR77" s="243"/>
      <c r="BS77" s="243"/>
      <c r="BT77" s="243"/>
      <c r="BU77" s="243"/>
      <c r="BV77" s="243"/>
      <c r="BW77" s="243"/>
      <c r="BX77" s="243"/>
      <c r="BY77" s="243"/>
      <c r="BZ77" s="243"/>
      <c r="CA77" s="243"/>
      <c r="CB77" s="243"/>
      <c r="CC77" s="243"/>
      <c r="CD77" s="243"/>
      <c r="CE77" s="243"/>
      <c r="CF77" s="243"/>
      <c r="CG77" s="243"/>
      <c r="CH77" s="243"/>
      <c r="CI77" s="243"/>
      <c r="CJ77" s="243"/>
      <c r="CK77" s="243"/>
      <c r="CL77" s="243"/>
      <c r="CM77" s="243"/>
      <c r="CN77" s="243"/>
      <c r="CO77" s="243"/>
      <c r="CP77" s="243"/>
      <c r="CQ77" s="243"/>
      <c r="CR77" s="243"/>
      <c r="CS77" s="243"/>
      <c r="CT77" s="243"/>
    </row>
    <row r="78" spans="3:98" x14ac:dyDescent="0.2">
      <c r="C78"/>
      <c r="D78" s="243"/>
      <c r="E78" s="243"/>
      <c r="F78" s="243"/>
      <c r="G78" s="243"/>
      <c r="H78" s="243"/>
      <c r="I78" s="243"/>
      <c r="J78" s="243"/>
      <c r="K78" s="243"/>
      <c r="L78" s="243"/>
      <c r="M78" s="243"/>
      <c r="N78" s="243"/>
      <c r="O78" s="243"/>
      <c r="P78" s="243"/>
      <c r="Q78" s="243"/>
      <c r="R78" s="243"/>
      <c r="S78" s="243"/>
      <c r="T78" s="243"/>
      <c r="U78" s="243"/>
      <c r="V78" s="243"/>
      <c r="W78" s="243"/>
      <c r="X78" s="243"/>
      <c r="Y78" s="243"/>
      <c r="Z78" s="243"/>
      <c r="AA78" s="243"/>
      <c r="AB78" s="243"/>
      <c r="AC78" s="243"/>
      <c r="AD78" s="243"/>
      <c r="AE78" s="243"/>
      <c r="AF78" s="243"/>
      <c r="AG78" s="243"/>
      <c r="AH78" s="243"/>
      <c r="AI78" s="243"/>
      <c r="AJ78" s="243"/>
      <c r="AK78" s="243"/>
      <c r="AL78" s="243"/>
      <c r="AM78" s="243"/>
      <c r="AN78" s="243"/>
      <c r="AO78" s="243"/>
      <c r="AP78" s="243"/>
      <c r="AQ78" s="243"/>
      <c r="AR78" s="243"/>
      <c r="AS78" s="243"/>
      <c r="AT78" s="243"/>
      <c r="AU78" s="243"/>
      <c r="AV78" s="243"/>
      <c r="AW78" s="243"/>
      <c r="AX78" s="243"/>
      <c r="AY78" s="243"/>
      <c r="AZ78" s="243"/>
      <c r="BA78" s="243"/>
      <c r="BB78" s="243"/>
      <c r="BC78" s="243"/>
      <c r="BD78" s="243"/>
      <c r="BE78" s="243"/>
      <c r="BF78" s="243"/>
      <c r="BG78" s="243"/>
      <c r="BH78" s="243"/>
      <c r="BI78" s="243"/>
      <c r="BJ78" s="243"/>
      <c r="BK78" s="243"/>
      <c r="BL78" s="243"/>
      <c r="BM78" s="243"/>
      <c r="BN78" s="243"/>
      <c r="BO78" s="243"/>
      <c r="BP78" s="243"/>
      <c r="BQ78" s="243"/>
      <c r="BR78" s="243"/>
      <c r="BS78" s="243"/>
      <c r="BT78" s="243"/>
      <c r="BU78" s="243"/>
      <c r="BV78" s="243"/>
      <c r="BW78" s="243"/>
      <c r="BX78" s="243"/>
      <c r="BY78" s="243"/>
      <c r="BZ78" s="243"/>
      <c r="CA78" s="243"/>
      <c r="CB78" s="243"/>
      <c r="CC78" s="243"/>
      <c r="CD78" s="243"/>
      <c r="CE78" s="243"/>
      <c r="CF78" s="243"/>
      <c r="CG78" s="243"/>
      <c r="CH78" s="243"/>
      <c r="CI78" s="243"/>
      <c r="CJ78" s="243"/>
      <c r="CK78" s="243"/>
      <c r="CL78" s="243"/>
      <c r="CM78" s="243"/>
      <c r="CN78" s="243"/>
      <c r="CO78" s="243"/>
      <c r="CP78" s="243"/>
      <c r="CQ78" s="243"/>
      <c r="CR78" s="243"/>
      <c r="CS78" s="243"/>
      <c r="CT78" s="243"/>
    </row>
    <row r="79" spans="3:98" x14ac:dyDescent="0.2">
      <c r="C79"/>
      <c r="D79" s="243"/>
      <c r="E79" s="243"/>
      <c r="F79" s="243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3"/>
      <c r="AC79" s="243"/>
      <c r="AD79" s="243"/>
      <c r="AE79" s="243"/>
      <c r="AF79" s="243"/>
      <c r="AG79" s="243"/>
      <c r="AH79" s="243"/>
      <c r="AI79" s="243"/>
      <c r="AJ79" s="243"/>
      <c r="AK79" s="243"/>
      <c r="AL79" s="243"/>
      <c r="AM79" s="243"/>
      <c r="AN79" s="243"/>
      <c r="AO79" s="243"/>
      <c r="AP79" s="243"/>
      <c r="AQ79" s="243"/>
      <c r="AR79" s="243"/>
      <c r="AS79" s="243"/>
      <c r="AT79" s="243"/>
      <c r="AU79" s="243"/>
      <c r="AV79" s="243"/>
      <c r="AW79" s="243"/>
      <c r="AX79" s="243"/>
      <c r="AY79" s="243"/>
      <c r="AZ79" s="243"/>
      <c r="BA79" s="243"/>
      <c r="BB79" s="243"/>
      <c r="BC79" s="243"/>
      <c r="BD79" s="243"/>
      <c r="BE79" s="243"/>
      <c r="BF79" s="243"/>
      <c r="BG79" s="243"/>
      <c r="BH79" s="243"/>
      <c r="BI79" s="243"/>
      <c r="BJ79" s="243"/>
      <c r="BK79" s="243"/>
      <c r="BL79" s="243"/>
      <c r="BM79" s="243"/>
      <c r="BN79" s="243"/>
      <c r="BO79" s="243"/>
      <c r="BP79" s="243"/>
      <c r="BQ79" s="243"/>
      <c r="BR79" s="243"/>
      <c r="BS79" s="243"/>
      <c r="BT79" s="243"/>
      <c r="BU79" s="243"/>
      <c r="BV79" s="243"/>
      <c r="BW79" s="243"/>
      <c r="BX79" s="243"/>
      <c r="BY79" s="243"/>
      <c r="BZ79" s="243"/>
      <c r="CA79" s="243"/>
      <c r="CB79" s="243"/>
      <c r="CC79" s="243"/>
      <c r="CD79" s="243"/>
      <c r="CE79" s="243"/>
      <c r="CF79" s="243"/>
      <c r="CG79" s="243"/>
      <c r="CH79" s="243"/>
      <c r="CI79" s="243"/>
      <c r="CJ79" s="243"/>
      <c r="CK79" s="243"/>
      <c r="CL79" s="243"/>
      <c r="CM79" s="243"/>
      <c r="CN79" s="243"/>
      <c r="CO79" s="243"/>
      <c r="CP79" s="243"/>
      <c r="CQ79" s="243"/>
      <c r="CR79" s="243"/>
      <c r="CS79" s="243"/>
      <c r="CT79" s="243"/>
    </row>
    <row r="80" spans="3:98" x14ac:dyDescent="0.2">
      <c r="C80"/>
      <c r="D80" s="243"/>
      <c r="E80" s="243"/>
      <c r="F80" s="243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43"/>
      <c r="X80" s="243"/>
      <c r="Y80" s="243"/>
      <c r="Z80" s="243"/>
      <c r="AA80" s="243"/>
      <c r="AB80" s="243"/>
      <c r="AC80" s="243"/>
      <c r="AD80" s="243"/>
      <c r="AE80" s="243"/>
      <c r="AF80" s="243"/>
      <c r="AG80" s="243"/>
      <c r="AH80" s="243"/>
      <c r="AI80" s="243"/>
      <c r="AJ80" s="243"/>
      <c r="AK80" s="243"/>
      <c r="AL80" s="243"/>
      <c r="AM80" s="243"/>
      <c r="AN80" s="243"/>
      <c r="AO80" s="243"/>
      <c r="AP80" s="243"/>
      <c r="AQ80" s="243"/>
      <c r="AR80" s="243"/>
      <c r="AS80" s="243"/>
      <c r="AT80" s="243"/>
      <c r="AU80" s="243"/>
      <c r="AV80" s="243"/>
      <c r="AW80" s="243"/>
      <c r="AX80" s="243"/>
      <c r="AY80" s="243"/>
      <c r="AZ80" s="243"/>
      <c r="BA80" s="243"/>
      <c r="BB80" s="243"/>
      <c r="BC80" s="243"/>
      <c r="BD80" s="243"/>
      <c r="BE80" s="243"/>
      <c r="BF80" s="243"/>
      <c r="BG80" s="243"/>
      <c r="BH80" s="243"/>
      <c r="BI80" s="243"/>
      <c r="BJ80" s="243"/>
      <c r="BK80" s="243"/>
      <c r="BL80" s="243"/>
      <c r="BM80" s="243"/>
      <c r="BN80" s="243"/>
      <c r="BO80" s="243"/>
      <c r="BP80" s="243"/>
      <c r="BQ80" s="243"/>
      <c r="BR80" s="243"/>
      <c r="BS80" s="243"/>
      <c r="BT80" s="243"/>
      <c r="BU80" s="243"/>
      <c r="BV80" s="243"/>
      <c r="BW80" s="243"/>
      <c r="BX80" s="243"/>
      <c r="BY80" s="243"/>
      <c r="BZ80" s="243"/>
      <c r="CA80" s="243"/>
      <c r="CB80" s="243"/>
      <c r="CC80" s="243"/>
      <c r="CD80" s="243"/>
      <c r="CE80" s="243"/>
      <c r="CF80" s="243"/>
      <c r="CG80" s="243"/>
      <c r="CH80" s="243"/>
      <c r="CI80" s="243"/>
      <c r="CJ80" s="243"/>
      <c r="CK80" s="243"/>
      <c r="CL80" s="243"/>
      <c r="CM80" s="243"/>
      <c r="CN80" s="243"/>
      <c r="CO80" s="243"/>
      <c r="CP80" s="243"/>
      <c r="CQ80" s="243"/>
      <c r="CR80" s="243"/>
      <c r="CS80" s="243"/>
      <c r="CT80" s="243"/>
    </row>
    <row r="81" spans="3:98" x14ac:dyDescent="0.2">
      <c r="C81"/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3"/>
      <c r="AC81" s="243"/>
      <c r="AD81" s="243"/>
      <c r="AE81" s="243"/>
      <c r="AF81" s="243"/>
      <c r="AG81" s="243"/>
      <c r="AH81" s="243"/>
      <c r="AI81" s="243"/>
      <c r="AJ81" s="243"/>
      <c r="AK81" s="243"/>
      <c r="AL81" s="243"/>
      <c r="AM81" s="243"/>
      <c r="AN81" s="243"/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3"/>
      <c r="BC81" s="243"/>
      <c r="BD81" s="243"/>
      <c r="BE81" s="243"/>
      <c r="BF81" s="243"/>
      <c r="BG81" s="243"/>
      <c r="BH81" s="243"/>
      <c r="BI81" s="243"/>
      <c r="BJ81" s="243"/>
      <c r="BK81" s="243"/>
      <c r="BL81" s="243"/>
      <c r="BM81" s="243"/>
      <c r="BN81" s="243"/>
      <c r="BO81" s="243"/>
      <c r="BP81" s="243"/>
      <c r="BQ81" s="243"/>
      <c r="BR81" s="243"/>
      <c r="BS81" s="243"/>
      <c r="BT81" s="243"/>
      <c r="BU81" s="243"/>
      <c r="BV81" s="243"/>
      <c r="BW81" s="243"/>
      <c r="BX81" s="243"/>
      <c r="BY81" s="243"/>
      <c r="BZ81" s="243"/>
      <c r="CA81" s="243"/>
      <c r="CB81" s="243"/>
      <c r="CC81" s="243"/>
      <c r="CD81" s="243"/>
      <c r="CE81" s="243"/>
      <c r="CF81" s="243"/>
      <c r="CG81" s="243"/>
      <c r="CH81" s="243"/>
      <c r="CI81" s="243"/>
      <c r="CJ81" s="243"/>
      <c r="CK81" s="243"/>
      <c r="CL81" s="243"/>
      <c r="CM81" s="243"/>
      <c r="CN81" s="243"/>
      <c r="CO81" s="243"/>
      <c r="CP81" s="243"/>
      <c r="CQ81" s="243"/>
      <c r="CR81" s="243"/>
      <c r="CS81" s="243"/>
      <c r="CT81" s="243"/>
    </row>
    <row r="82" spans="3:98" x14ac:dyDescent="0.2">
      <c r="C82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43"/>
      <c r="X82" s="243"/>
      <c r="Y82" s="243"/>
      <c r="Z82" s="243"/>
      <c r="AA82" s="243"/>
      <c r="AB82" s="243"/>
      <c r="AC82" s="243"/>
      <c r="AD82" s="243"/>
      <c r="AE82" s="243"/>
      <c r="AF82" s="243"/>
      <c r="AG82" s="243"/>
      <c r="AH82" s="243"/>
      <c r="AI82" s="243"/>
      <c r="AJ82" s="243"/>
      <c r="AK82" s="243"/>
      <c r="AL82" s="243"/>
      <c r="AM82" s="243"/>
      <c r="AN82" s="243"/>
      <c r="AO82" s="243"/>
      <c r="AP82" s="243"/>
      <c r="AQ82" s="243"/>
      <c r="AR82" s="243"/>
      <c r="AS82" s="243"/>
      <c r="AT82" s="243"/>
      <c r="AU82" s="243"/>
      <c r="AV82" s="243"/>
      <c r="AW82" s="243"/>
      <c r="AX82" s="243"/>
      <c r="AY82" s="243"/>
      <c r="AZ82" s="243"/>
      <c r="BA82" s="243"/>
      <c r="BB82" s="243"/>
      <c r="BC82" s="243"/>
      <c r="BD82" s="243"/>
      <c r="BE82" s="243"/>
      <c r="BF82" s="243"/>
      <c r="BG82" s="243"/>
      <c r="BH82" s="243"/>
      <c r="BI82" s="243"/>
      <c r="BJ82" s="243"/>
      <c r="BK82" s="243"/>
      <c r="BL82" s="243"/>
      <c r="BM82" s="243"/>
      <c r="BN82" s="243"/>
      <c r="BO82" s="243"/>
      <c r="BP82" s="243"/>
      <c r="BQ82" s="243"/>
      <c r="BR82" s="243"/>
      <c r="BS82" s="243"/>
      <c r="BT82" s="243"/>
      <c r="BU82" s="243"/>
      <c r="BV82" s="243"/>
      <c r="BW82" s="243"/>
      <c r="BX82" s="243"/>
      <c r="BY82" s="243"/>
      <c r="BZ82" s="243"/>
      <c r="CA82" s="243"/>
      <c r="CB82" s="243"/>
      <c r="CC82" s="243"/>
      <c r="CD82" s="243"/>
      <c r="CE82" s="243"/>
      <c r="CF82" s="243"/>
      <c r="CG82" s="243"/>
      <c r="CH82" s="243"/>
      <c r="CI82" s="243"/>
      <c r="CJ82" s="243"/>
      <c r="CK82" s="243"/>
      <c r="CL82" s="243"/>
      <c r="CM82" s="243"/>
      <c r="CN82" s="243"/>
      <c r="CO82" s="243"/>
      <c r="CP82" s="243"/>
      <c r="CQ82" s="243"/>
      <c r="CR82" s="243"/>
      <c r="CS82" s="243"/>
      <c r="CT82" s="243"/>
    </row>
    <row r="83" spans="3:98" x14ac:dyDescent="0.2">
      <c r="C8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3"/>
      <c r="AC83" s="243"/>
      <c r="AD83" s="243"/>
      <c r="AE83" s="243"/>
      <c r="AF83" s="243"/>
      <c r="AG83" s="243"/>
      <c r="AH83" s="243"/>
      <c r="AI83" s="243"/>
      <c r="AJ83" s="243"/>
      <c r="AK83" s="243"/>
      <c r="AL83" s="243"/>
      <c r="AM83" s="243"/>
      <c r="AN83" s="243"/>
      <c r="AO83" s="243"/>
      <c r="AP83" s="243"/>
      <c r="AQ83" s="243"/>
      <c r="AR83" s="243"/>
      <c r="AS83" s="243"/>
      <c r="AT83" s="243"/>
      <c r="AU83" s="243"/>
      <c r="AV83" s="243"/>
      <c r="AW83" s="243"/>
      <c r="AX83" s="243"/>
      <c r="AY83" s="243"/>
      <c r="AZ83" s="243"/>
      <c r="BA83" s="243"/>
      <c r="BB83" s="243"/>
      <c r="BC83" s="243"/>
      <c r="BD83" s="243"/>
      <c r="BE83" s="243"/>
      <c r="BF83" s="243"/>
      <c r="BG83" s="243"/>
      <c r="BH83" s="243"/>
      <c r="BI83" s="243"/>
      <c r="BJ83" s="243"/>
      <c r="BK83" s="243"/>
      <c r="BL83" s="243"/>
      <c r="BM83" s="243"/>
      <c r="BN83" s="243"/>
      <c r="BO83" s="243"/>
      <c r="BP83" s="243"/>
      <c r="BQ83" s="243"/>
      <c r="BR83" s="243"/>
      <c r="BS83" s="243"/>
      <c r="BT83" s="243"/>
      <c r="BU83" s="243"/>
      <c r="BV83" s="243"/>
      <c r="BW83" s="243"/>
      <c r="BX83" s="243"/>
      <c r="BY83" s="243"/>
      <c r="BZ83" s="243"/>
      <c r="CA83" s="243"/>
      <c r="CB83" s="243"/>
      <c r="CC83" s="243"/>
      <c r="CD83" s="243"/>
      <c r="CE83" s="243"/>
      <c r="CF83" s="243"/>
      <c r="CG83" s="243"/>
      <c r="CH83" s="243"/>
      <c r="CI83" s="243"/>
      <c r="CJ83" s="243"/>
      <c r="CK83" s="243"/>
      <c r="CL83" s="243"/>
      <c r="CM83" s="243"/>
      <c r="CN83" s="243"/>
      <c r="CO83" s="243"/>
      <c r="CP83" s="243"/>
      <c r="CQ83" s="243"/>
      <c r="CR83" s="243"/>
      <c r="CS83" s="243"/>
      <c r="CT83" s="243"/>
    </row>
    <row r="84" spans="3:98" x14ac:dyDescent="0.2">
      <c r="C84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243"/>
      <c r="Z84" s="243"/>
      <c r="AA84" s="243"/>
      <c r="AB84" s="243"/>
      <c r="AC84" s="243"/>
      <c r="AD84" s="243"/>
      <c r="AE84" s="243"/>
      <c r="AF84" s="243"/>
      <c r="AG84" s="243"/>
      <c r="AH84" s="243"/>
      <c r="AI84" s="243"/>
      <c r="AJ84" s="243"/>
      <c r="AK84" s="243"/>
      <c r="AL84" s="243"/>
      <c r="AM84" s="243"/>
      <c r="AN84" s="243"/>
      <c r="AO84" s="243"/>
      <c r="AP84" s="243"/>
      <c r="AQ84" s="243"/>
      <c r="AR84" s="243"/>
      <c r="AS84" s="243"/>
      <c r="AT84" s="243"/>
      <c r="AU84" s="243"/>
      <c r="AV84" s="243"/>
      <c r="AW84" s="243"/>
      <c r="AX84" s="243"/>
      <c r="AY84" s="243"/>
      <c r="AZ84" s="243"/>
      <c r="BA84" s="243"/>
      <c r="BB84" s="243"/>
      <c r="BC84" s="243"/>
      <c r="BD84" s="243"/>
      <c r="BE84" s="243"/>
      <c r="BF84" s="243"/>
      <c r="BG84" s="243"/>
      <c r="BH84" s="243"/>
      <c r="BI84" s="243"/>
      <c r="BJ84" s="243"/>
      <c r="BK84" s="243"/>
      <c r="BL84" s="243"/>
      <c r="BM84" s="243"/>
      <c r="BN84" s="243"/>
      <c r="BO84" s="243"/>
      <c r="BP84" s="243"/>
      <c r="BQ84" s="243"/>
      <c r="BR84" s="243"/>
      <c r="BS84" s="243"/>
      <c r="BT84" s="243"/>
      <c r="BU84" s="243"/>
      <c r="BV84" s="243"/>
      <c r="BW84" s="243"/>
      <c r="BX84" s="243"/>
      <c r="BY84" s="243"/>
      <c r="BZ84" s="243"/>
      <c r="CA84" s="243"/>
      <c r="CB84" s="243"/>
      <c r="CC84" s="243"/>
      <c r="CD84" s="243"/>
      <c r="CE84" s="243"/>
      <c r="CF84" s="243"/>
      <c r="CG84" s="243"/>
      <c r="CH84" s="243"/>
      <c r="CI84" s="243"/>
      <c r="CJ84" s="243"/>
      <c r="CK84" s="243"/>
      <c r="CL84" s="243"/>
      <c r="CM84" s="243"/>
      <c r="CN84" s="243"/>
      <c r="CO84" s="243"/>
      <c r="CP84" s="243"/>
      <c r="CQ84" s="243"/>
      <c r="CR84" s="243"/>
      <c r="CS84" s="243"/>
      <c r="CT84" s="243"/>
    </row>
    <row r="85" spans="3:98" x14ac:dyDescent="0.2">
      <c r="C85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43"/>
      <c r="AS85" s="243"/>
      <c r="AT85" s="243"/>
      <c r="AU85" s="243"/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3"/>
      <c r="BX85" s="243"/>
      <c r="BY85" s="243"/>
      <c r="BZ85" s="243"/>
      <c r="CA85" s="243"/>
      <c r="CB85" s="243"/>
      <c r="CC85" s="243"/>
      <c r="CD85" s="243"/>
      <c r="CE85" s="243"/>
      <c r="CF85" s="243"/>
      <c r="CG85" s="243"/>
      <c r="CH85" s="243"/>
      <c r="CI85" s="243"/>
      <c r="CJ85" s="243"/>
      <c r="CK85" s="243"/>
      <c r="CL85" s="243"/>
      <c r="CM85" s="243"/>
      <c r="CN85" s="243"/>
      <c r="CO85" s="243"/>
      <c r="CP85" s="243"/>
      <c r="CQ85" s="243"/>
      <c r="CR85" s="243"/>
      <c r="CS85" s="243"/>
      <c r="CT85" s="243"/>
    </row>
    <row r="86" spans="3:98" x14ac:dyDescent="0.2">
      <c r="C86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43"/>
      <c r="X86" s="243"/>
      <c r="Y86" s="243"/>
      <c r="Z86" s="243"/>
      <c r="AA86" s="243"/>
      <c r="AB86" s="243"/>
      <c r="AC86" s="243"/>
      <c r="AD86" s="243"/>
      <c r="AE86" s="243"/>
      <c r="AF86" s="243"/>
      <c r="AG86" s="243"/>
      <c r="AH86" s="243"/>
      <c r="AI86" s="243"/>
      <c r="AJ86" s="243"/>
      <c r="AK86" s="243"/>
      <c r="AL86" s="243"/>
      <c r="AM86" s="243"/>
      <c r="AN86" s="243"/>
      <c r="AO86" s="243"/>
      <c r="AP86" s="243"/>
      <c r="AQ86" s="243"/>
      <c r="AR86" s="243"/>
      <c r="AS86" s="243"/>
      <c r="AT86" s="243"/>
      <c r="AU86" s="243"/>
      <c r="AV86" s="243"/>
      <c r="AW86" s="243"/>
      <c r="AX86" s="243"/>
      <c r="AY86" s="243"/>
      <c r="AZ86" s="243"/>
      <c r="BA86" s="243"/>
      <c r="BB86" s="243"/>
      <c r="BC86" s="243"/>
      <c r="BD86" s="243"/>
      <c r="BE86" s="243"/>
      <c r="BF86" s="243"/>
      <c r="BG86" s="243"/>
      <c r="BH86" s="243"/>
      <c r="BI86" s="243"/>
      <c r="BJ86" s="243"/>
      <c r="BK86" s="243"/>
      <c r="BL86" s="243"/>
      <c r="BM86" s="243"/>
      <c r="BN86" s="243"/>
      <c r="BO86" s="243"/>
      <c r="BP86" s="243"/>
      <c r="BQ86" s="243"/>
      <c r="BR86" s="243"/>
      <c r="BS86" s="243"/>
      <c r="BT86" s="243"/>
      <c r="BU86" s="243"/>
      <c r="BV86" s="243"/>
      <c r="BW86" s="243"/>
      <c r="BX86" s="243"/>
      <c r="BY86" s="243"/>
      <c r="BZ86" s="243"/>
      <c r="CA86" s="243"/>
      <c r="CB86" s="243"/>
      <c r="CC86" s="243"/>
      <c r="CD86" s="243"/>
      <c r="CE86" s="243"/>
      <c r="CF86" s="243"/>
      <c r="CG86" s="243"/>
      <c r="CH86" s="243"/>
      <c r="CI86" s="243"/>
      <c r="CJ86" s="243"/>
      <c r="CK86" s="243"/>
      <c r="CL86" s="243"/>
      <c r="CM86" s="243"/>
      <c r="CN86" s="243"/>
      <c r="CO86" s="243"/>
      <c r="CP86" s="243"/>
      <c r="CQ86" s="243"/>
      <c r="CR86" s="243"/>
      <c r="CS86" s="243"/>
      <c r="CT86" s="243"/>
    </row>
    <row r="87" spans="3:98" x14ac:dyDescent="0.2">
      <c r="C87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  <c r="BI87" s="243"/>
      <c r="BJ87" s="243"/>
      <c r="BK87" s="243"/>
      <c r="BL87" s="243"/>
      <c r="BM87" s="243"/>
      <c r="BN87" s="243"/>
      <c r="BO87" s="243"/>
      <c r="BP87" s="243"/>
      <c r="BQ87" s="243"/>
      <c r="BR87" s="243"/>
      <c r="BS87" s="243"/>
      <c r="BT87" s="243"/>
      <c r="BU87" s="243"/>
      <c r="BV87" s="243"/>
      <c r="BW87" s="243"/>
      <c r="BX87" s="243"/>
      <c r="BY87" s="243"/>
      <c r="BZ87" s="243"/>
      <c r="CA87" s="243"/>
      <c r="CB87" s="243"/>
      <c r="CC87" s="243"/>
      <c r="CD87" s="243"/>
      <c r="CE87" s="243"/>
      <c r="CF87" s="243"/>
      <c r="CG87" s="243"/>
      <c r="CH87" s="243"/>
      <c r="CI87" s="243"/>
      <c r="CJ87" s="243"/>
      <c r="CK87" s="243"/>
      <c r="CL87" s="243"/>
      <c r="CM87" s="243"/>
      <c r="CN87" s="243"/>
      <c r="CO87" s="243"/>
      <c r="CP87" s="243"/>
      <c r="CQ87" s="243"/>
      <c r="CR87" s="243"/>
      <c r="CS87" s="243"/>
      <c r="CT87" s="243"/>
    </row>
    <row r="88" spans="3:98" x14ac:dyDescent="0.2">
      <c r="C88"/>
      <c r="D88" s="243"/>
      <c r="E88" s="243"/>
      <c r="F88" s="243"/>
      <c r="G88" s="243"/>
      <c r="H88" s="243"/>
      <c r="I88" s="243"/>
      <c r="J88" s="243"/>
      <c r="K88" s="243"/>
      <c r="L88" s="243"/>
      <c r="M88" s="243"/>
      <c r="N88" s="243"/>
      <c r="O88" s="243"/>
      <c r="P88" s="243"/>
      <c r="Q88" s="243"/>
      <c r="R88" s="243"/>
      <c r="S88" s="243"/>
      <c r="T88" s="243"/>
      <c r="U88" s="243"/>
      <c r="V88" s="243"/>
      <c r="W88" s="243"/>
      <c r="X88" s="243"/>
      <c r="Y88" s="243"/>
      <c r="Z88" s="243"/>
      <c r="AA88" s="243"/>
      <c r="AB88" s="243"/>
      <c r="AC88" s="243"/>
      <c r="AD88" s="243"/>
      <c r="AE88" s="243"/>
      <c r="AF88" s="243"/>
      <c r="AG88" s="243"/>
      <c r="AH88" s="243"/>
      <c r="AI88" s="243"/>
      <c r="AJ88" s="243"/>
      <c r="AK88" s="243"/>
      <c r="AL88" s="243"/>
      <c r="AM88" s="243"/>
      <c r="AN88" s="243"/>
      <c r="AO88" s="243"/>
      <c r="AP88" s="243"/>
      <c r="AQ88" s="243"/>
      <c r="AR88" s="243"/>
      <c r="AS88" s="243"/>
      <c r="AT88" s="243"/>
      <c r="AU88" s="243"/>
      <c r="AV88" s="243"/>
      <c r="AW88" s="243"/>
      <c r="AX88" s="243"/>
      <c r="AY88" s="243"/>
      <c r="AZ88" s="243"/>
      <c r="BA88" s="243"/>
      <c r="BB88" s="243"/>
      <c r="BC88" s="243"/>
      <c r="BD88" s="243"/>
      <c r="BE88" s="243"/>
      <c r="BF88" s="243"/>
      <c r="BG88" s="243"/>
      <c r="BH88" s="243"/>
      <c r="BI88" s="243"/>
      <c r="BJ88" s="243"/>
      <c r="BK88" s="243"/>
      <c r="BL88" s="243"/>
      <c r="BM88" s="243"/>
      <c r="BN88" s="243"/>
      <c r="BO88" s="243"/>
      <c r="BP88" s="243"/>
      <c r="BQ88" s="243"/>
      <c r="BR88" s="243"/>
      <c r="BS88" s="243"/>
      <c r="BT88" s="243"/>
      <c r="BU88" s="243"/>
      <c r="BV88" s="243"/>
      <c r="BW88" s="243"/>
      <c r="BX88" s="243"/>
      <c r="BY88" s="243"/>
      <c r="BZ88" s="243"/>
      <c r="CA88" s="243"/>
      <c r="CB88" s="243"/>
      <c r="CC88" s="243"/>
      <c r="CD88" s="243"/>
      <c r="CE88" s="243"/>
      <c r="CF88" s="243"/>
      <c r="CG88" s="243"/>
      <c r="CH88" s="243"/>
      <c r="CI88" s="243"/>
      <c r="CJ88" s="243"/>
      <c r="CK88" s="243"/>
      <c r="CL88" s="243"/>
      <c r="CM88" s="243"/>
      <c r="CN88" s="243"/>
      <c r="CO88" s="243"/>
      <c r="CP88" s="243"/>
      <c r="CQ88" s="243"/>
      <c r="CR88" s="243"/>
      <c r="CS88" s="243"/>
      <c r="CT88" s="243"/>
    </row>
    <row r="89" spans="3:98" x14ac:dyDescent="0.2">
      <c r="C89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3"/>
      <c r="AC89" s="243"/>
      <c r="AD89" s="243"/>
      <c r="AE89" s="243"/>
      <c r="AF89" s="243"/>
      <c r="AG89" s="243"/>
      <c r="AH89" s="243"/>
      <c r="AI89" s="243"/>
      <c r="AJ89" s="243"/>
      <c r="AK89" s="243"/>
      <c r="AL89" s="243"/>
      <c r="AM89" s="243"/>
      <c r="AN89" s="243"/>
      <c r="AO89" s="243"/>
      <c r="AP89" s="243"/>
      <c r="AQ89" s="243"/>
      <c r="AR89" s="243"/>
      <c r="AS89" s="243"/>
      <c r="AT89" s="243"/>
      <c r="AU89" s="243"/>
      <c r="AV89" s="243"/>
      <c r="AW89" s="243"/>
      <c r="AX89" s="243"/>
      <c r="AY89" s="243"/>
      <c r="AZ89" s="243"/>
      <c r="BA89" s="243"/>
      <c r="BB89" s="243"/>
      <c r="BC89" s="243"/>
      <c r="BD89" s="243"/>
      <c r="BE89" s="243"/>
      <c r="BF89" s="243"/>
      <c r="BG89" s="243"/>
      <c r="BH89" s="243"/>
      <c r="BI89" s="243"/>
      <c r="BJ89" s="243"/>
      <c r="BK89" s="243"/>
      <c r="BL89" s="243"/>
      <c r="BM89" s="243"/>
      <c r="BN89" s="243"/>
      <c r="BO89" s="243"/>
      <c r="BP89" s="243"/>
      <c r="BQ89" s="243"/>
      <c r="BR89" s="243"/>
      <c r="BS89" s="243"/>
      <c r="BT89" s="243"/>
      <c r="BU89" s="243"/>
      <c r="BV89" s="243"/>
      <c r="BW89" s="243"/>
      <c r="BX89" s="243"/>
      <c r="BY89" s="243"/>
      <c r="BZ89" s="243"/>
      <c r="CA89" s="243"/>
      <c r="CB89" s="243"/>
      <c r="CC89" s="243"/>
      <c r="CD89" s="243"/>
      <c r="CE89" s="243"/>
      <c r="CF89" s="243"/>
      <c r="CG89" s="243"/>
      <c r="CH89" s="243"/>
      <c r="CI89" s="243"/>
      <c r="CJ89" s="243"/>
      <c r="CK89" s="243"/>
      <c r="CL89" s="243"/>
      <c r="CM89" s="243"/>
      <c r="CN89" s="243"/>
      <c r="CO89" s="243"/>
      <c r="CP89" s="243"/>
      <c r="CQ89" s="243"/>
      <c r="CR89" s="243"/>
      <c r="CS89" s="243"/>
      <c r="CT89" s="243"/>
    </row>
    <row r="90" spans="3:98" x14ac:dyDescent="0.2">
      <c r="C90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243"/>
      <c r="Z90" s="243"/>
      <c r="AA90" s="243"/>
      <c r="AB90" s="243"/>
      <c r="AC90" s="243"/>
      <c r="AD90" s="243"/>
      <c r="AE90" s="243"/>
      <c r="AF90" s="243"/>
      <c r="AG90" s="243"/>
      <c r="AH90" s="243"/>
      <c r="AI90" s="243"/>
      <c r="AJ90" s="243"/>
      <c r="AK90" s="243"/>
      <c r="AL90" s="243"/>
      <c r="AM90" s="243"/>
      <c r="AN90" s="243"/>
      <c r="AO90" s="243"/>
      <c r="AP90" s="243"/>
      <c r="AQ90" s="243"/>
      <c r="AR90" s="243"/>
      <c r="AS90" s="243"/>
      <c r="AT90" s="243"/>
      <c r="AU90" s="243"/>
      <c r="AV90" s="243"/>
      <c r="AW90" s="243"/>
      <c r="AX90" s="243"/>
      <c r="AY90" s="243"/>
      <c r="AZ90" s="243"/>
      <c r="BA90" s="243"/>
      <c r="BB90" s="243"/>
      <c r="BC90" s="243"/>
      <c r="BD90" s="243"/>
      <c r="BE90" s="243"/>
      <c r="BF90" s="243"/>
      <c r="BG90" s="243"/>
      <c r="BH90" s="243"/>
      <c r="BI90" s="243"/>
      <c r="BJ90" s="243"/>
      <c r="BK90" s="243"/>
      <c r="BL90" s="243"/>
      <c r="BM90" s="243"/>
      <c r="BN90" s="243"/>
      <c r="BO90" s="243"/>
      <c r="BP90" s="243"/>
      <c r="BQ90" s="243"/>
      <c r="BR90" s="243"/>
      <c r="BS90" s="243"/>
      <c r="BT90" s="243"/>
      <c r="BU90" s="243"/>
      <c r="BV90" s="243"/>
      <c r="BW90" s="243"/>
      <c r="BX90" s="243"/>
      <c r="BY90" s="243"/>
      <c r="BZ90" s="243"/>
      <c r="CA90" s="243"/>
      <c r="CB90" s="243"/>
      <c r="CC90" s="243"/>
      <c r="CD90" s="243"/>
      <c r="CE90" s="243"/>
      <c r="CF90" s="243"/>
      <c r="CG90" s="243"/>
      <c r="CH90" s="243"/>
      <c r="CI90" s="243"/>
      <c r="CJ90" s="243"/>
      <c r="CK90" s="243"/>
      <c r="CL90" s="243"/>
      <c r="CM90" s="243"/>
      <c r="CN90" s="243"/>
      <c r="CO90" s="243"/>
      <c r="CP90" s="243"/>
      <c r="CQ90" s="243"/>
      <c r="CR90" s="243"/>
      <c r="CS90" s="243"/>
      <c r="CT90" s="243"/>
    </row>
    <row r="91" spans="3:98" x14ac:dyDescent="0.2">
      <c r="C91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3"/>
      <c r="AB91" s="243"/>
      <c r="AC91" s="243"/>
      <c r="AD91" s="243"/>
      <c r="AE91" s="243"/>
      <c r="AF91" s="243"/>
      <c r="AG91" s="243"/>
      <c r="AH91" s="243"/>
      <c r="AI91" s="243"/>
      <c r="AJ91" s="243"/>
      <c r="AK91" s="243"/>
      <c r="AL91" s="243"/>
      <c r="AM91" s="243"/>
      <c r="AN91" s="243"/>
      <c r="AO91" s="243"/>
      <c r="AP91" s="243"/>
      <c r="AQ91" s="243"/>
      <c r="AR91" s="243"/>
      <c r="AS91" s="243"/>
      <c r="AT91" s="243"/>
      <c r="AU91" s="243"/>
      <c r="AV91" s="243"/>
      <c r="AW91" s="243"/>
      <c r="AX91" s="243"/>
      <c r="AY91" s="243"/>
      <c r="AZ91" s="243"/>
      <c r="BA91" s="243"/>
      <c r="BB91" s="243"/>
      <c r="BC91" s="243"/>
      <c r="BD91" s="243"/>
      <c r="BE91" s="243"/>
      <c r="BF91" s="243"/>
      <c r="BG91" s="243"/>
      <c r="BH91" s="243"/>
      <c r="BI91" s="243"/>
      <c r="BJ91" s="243"/>
      <c r="BK91" s="243"/>
      <c r="BL91" s="243"/>
      <c r="BM91" s="243"/>
      <c r="BN91" s="243"/>
      <c r="BO91" s="243"/>
      <c r="BP91" s="243"/>
      <c r="BQ91" s="243"/>
      <c r="BR91" s="243"/>
      <c r="BS91" s="243"/>
      <c r="BT91" s="243"/>
      <c r="BU91" s="243"/>
      <c r="BV91" s="243"/>
      <c r="BW91" s="243"/>
      <c r="BX91" s="243"/>
      <c r="BY91" s="243"/>
      <c r="BZ91" s="243"/>
      <c r="CA91" s="243"/>
      <c r="CB91" s="243"/>
      <c r="CC91" s="243"/>
      <c r="CD91" s="243"/>
      <c r="CE91" s="243"/>
      <c r="CF91" s="243"/>
      <c r="CG91" s="243"/>
      <c r="CH91" s="243"/>
      <c r="CI91" s="243"/>
      <c r="CJ91" s="243"/>
      <c r="CK91" s="243"/>
      <c r="CL91" s="243"/>
      <c r="CM91" s="243"/>
      <c r="CN91" s="243"/>
      <c r="CO91" s="243"/>
      <c r="CP91" s="243"/>
      <c r="CQ91" s="243"/>
      <c r="CR91" s="243"/>
      <c r="CS91" s="243"/>
      <c r="CT91" s="243"/>
    </row>
    <row r="92" spans="3:98" x14ac:dyDescent="0.2">
      <c r="C92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43"/>
      <c r="X92" s="243"/>
      <c r="Y92" s="243"/>
      <c r="Z92" s="243"/>
      <c r="AA92" s="243"/>
      <c r="AB92" s="243"/>
      <c r="AC92" s="243"/>
      <c r="AD92" s="243"/>
      <c r="AE92" s="243"/>
      <c r="AF92" s="243"/>
      <c r="AG92" s="243"/>
      <c r="AH92" s="243"/>
      <c r="AI92" s="243"/>
      <c r="AJ92" s="243"/>
      <c r="AK92" s="243"/>
      <c r="AL92" s="243"/>
      <c r="AM92" s="243"/>
      <c r="AN92" s="243"/>
      <c r="AO92" s="243"/>
      <c r="AP92" s="243"/>
      <c r="AQ92" s="243"/>
      <c r="AR92" s="243"/>
      <c r="AS92" s="243"/>
      <c r="AT92" s="243"/>
      <c r="AU92" s="243"/>
      <c r="AV92" s="243"/>
      <c r="AW92" s="243"/>
      <c r="AX92" s="243"/>
      <c r="AY92" s="243"/>
      <c r="AZ92" s="243"/>
      <c r="BA92" s="243"/>
      <c r="BB92" s="243"/>
      <c r="BC92" s="243"/>
      <c r="BD92" s="243"/>
      <c r="BE92" s="243"/>
      <c r="BF92" s="243"/>
      <c r="BG92" s="243"/>
      <c r="BH92" s="243"/>
      <c r="BI92" s="243"/>
      <c r="BJ92" s="243"/>
      <c r="BK92" s="243"/>
      <c r="BL92" s="243"/>
      <c r="BM92" s="243"/>
      <c r="BN92" s="243"/>
      <c r="BO92" s="243"/>
      <c r="BP92" s="243"/>
      <c r="BQ92" s="243"/>
      <c r="BR92" s="243"/>
      <c r="BS92" s="243"/>
      <c r="BT92" s="243"/>
      <c r="BU92" s="243"/>
      <c r="BV92" s="243"/>
      <c r="BW92" s="243"/>
      <c r="BX92" s="243"/>
      <c r="BY92" s="243"/>
      <c r="BZ92" s="243"/>
      <c r="CA92" s="243"/>
      <c r="CB92" s="243"/>
      <c r="CC92" s="243"/>
      <c r="CD92" s="243"/>
      <c r="CE92" s="243"/>
      <c r="CF92" s="243"/>
      <c r="CG92" s="243"/>
      <c r="CH92" s="243"/>
      <c r="CI92" s="243"/>
      <c r="CJ92" s="243"/>
      <c r="CK92" s="243"/>
      <c r="CL92" s="243"/>
      <c r="CM92" s="243"/>
      <c r="CN92" s="243"/>
      <c r="CO92" s="243"/>
      <c r="CP92" s="243"/>
      <c r="CQ92" s="243"/>
      <c r="CR92" s="243"/>
      <c r="CS92" s="243"/>
      <c r="CT92" s="243"/>
    </row>
    <row r="93" spans="3:98" x14ac:dyDescent="0.2">
      <c r="C9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3"/>
      <c r="AC93" s="243"/>
      <c r="AD93" s="243"/>
      <c r="AE93" s="243"/>
      <c r="AF93" s="243"/>
      <c r="AG93" s="243"/>
      <c r="AH93" s="243"/>
      <c r="AI93" s="243"/>
      <c r="AJ93" s="243"/>
      <c r="AK93" s="243"/>
      <c r="AL93" s="243"/>
      <c r="AM93" s="243"/>
      <c r="AN93" s="243"/>
      <c r="AO93" s="243"/>
      <c r="AP93" s="243"/>
      <c r="AQ93" s="243"/>
      <c r="AR93" s="243"/>
      <c r="AS93" s="243"/>
      <c r="AT93" s="243"/>
      <c r="AU93" s="243"/>
      <c r="AV93" s="243"/>
      <c r="AW93" s="243"/>
      <c r="AX93" s="243"/>
      <c r="AY93" s="243"/>
      <c r="AZ93" s="243"/>
      <c r="BA93" s="243"/>
      <c r="BB93" s="243"/>
      <c r="BC93" s="243"/>
      <c r="BD93" s="243"/>
      <c r="BE93" s="243"/>
      <c r="BF93" s="243"/>
      <c r="BG93" s="243"/>
      <c r="BH93" s="243"/>
      <c r="BI93" s="243"/>
      <c r="BJ93" s="243"/>
      <c r="BK93" s="243"/>
      <c r="BL93" s="243"/>
      <c r="BM93" s="243"/>
      <c r="BN93" s="243"/>
      <c r="BO93" s="243"/>
      <c r="BP93" s="243"/>
      <c r="BQ93" s="243"/>
      <c r="BR93" s="243"/>
      <c r="BS93" s="243"/>
      <c r="BT93" s="243"/>
      <c r="BU93" s="243"/>
      <c r="BV93" s="243"/>
      <c r="BW93" s="243"/>
      <c r="BX93" s="243"/>
      <c r="BY93" s="243"/>
      <c r="BZ93" s="243"/>
      <c r="CA93" s="243"/>
      <c r="CB93" s="243"/>
      <c r="CC93" s="243"/>
      <c r="CD93" s="243"/>
      <c r="CE93" s="243"/>
      <c r="CF93" s="243"/>
      <c r="CG93" s="243"/>
      <c r="CH93" s="243"/>
      <c r="CI93" s="243"/>
      <c r="CJ93" s="243"/>
      <c r="CK93" s="243"/>
      <c r="CL93" s="243"/>
      <c r="CM93" s="243"/>
      <c r="CN93" s="243"/>
      <c r="CO93" s="243"/>
      <c r="CP93" s="243"/>
      <c r="CQ93" s="243"/>
      <c r="CR93" s="243"/>
      <c r="CS93" s="243"/>
      <c r="CT93" s="243"/>
    </row>
    <row r="94" spans="3:98" x14ac:dyDescent="0.2">
      <c r="C94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43"/>
      <c r="X94" s="243"/>
      <c r="Y94" s="243"/>
      <c r="Z94" s="243"/>
      <c r="AA94" s="243"/>
      <c r="AB94" s="243"/>
      <c r="AC94" s="243"/>
      <c r="AD94" s="243"/>
      <c r="AE94" s="243"/>
      <c r="AF94" s="243"/>
      <c r="AG94" s="243"/>
      <c r="AH94" s="243"/>
      <c r="AI94" s="243"/>
      <c r="AJ94" s="243"/>
      <c r="AK94" s="243"/>
      <c r="AL94" s="243"/>
      <c r="AM94" s="243"/>
      <c r="AN94" s="243"/>
      <c r="AO94" s="243"/>
      <c r="AP94" s="243"/>
      <c r="AQ94" s="243"/>
      <c r="AR94" s="243"/>
      <c r="AS94" s="243"/>
      <c r="AT94" s="243"/>
      <c r="AU94" s="243"/>
      <c r="AV94" s="243"/>
      <c r="AW94" s="243"/>
      <c r="AX94" s="243"/>
      <c r="AY94" s="243"/>
      <c r="AZ94" s="243"/>
      <c r="BA94" s="243"/>
      <c r="BB94" s="243"/>
      <c r="BC94" s="243"/>
      <c r="BD94" s="243"/>
      <c r="BE94" s="243"/>
      <c r="BF94" s="243"/>
      <c r="BG94" s="243"/>
      <c r="BH94" s="243"/>
      <c r="BI94" s="243"/>
      <c r="BJ94" s="243"/>
      <c r="BK94" s="243"/>
      <c r="BL94" s="243"/>
      <c r="BM94" s="243"/>
      <c r="BN94" s="243"/>
      <c r="BO94" s="243"/>
      <c r="BP94" s="243"/>
      <c r="BQ94" s="243"/>
      <c r="BR94" s="243"/>
      <c r="BS94" s="243"/>
      <c r="BT94" s="243"/>
      <c r="BU94" s="243"/>
      <c r="BV94" s="243"/>
      <c r="BW94" s="243"/>
      <c r="BX94" s="243"/>
      <c r="BY94" s="243"/>
      <c r="BZ94" s="243"/>
      <c r="CA94" s="243"/>
      <c r="CB94" s="243"/>
      <c r="CC94" s="243"/>
      <c r="CD94" s="243"/>
      <c r="CE94" s="243"/>
      <c r="CF94" s="243"/>
      <c r="CG94" s="243"/>
      <c r="CH94" s="243"/>
      <c r="CI94" s="243"/>
      <c r="CJ94" s="243"/>
      <c r="CK94" s="243"/>
      <c r="CL94" s="243"/>
      <c r="CM94" s="243"/>
      <c r="CN94" s="243"/>
      <c r="CO94" s="243"/>
      <c r="CP94" s="243"/>
      <c r="CQ94" s="243"/>
      <c r="CR94" s="243"/>
      <c r="CS94" s="243"/>
      <c r="CT94" s="243"/>
    </row>
    <row r="95" spans="3:98" x14ac:dyDescent="0.2">
      <c r="C95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3"/>
      <c r="AH95" s="243"/>
      <c r="AI95" s="243"/>
      <c r="AJ95" s="243"/>
      <c r="AK95" s="243"/>
      <c r="AL95" s="243"/>
      <c r="AM95" s="243"/>
      <c r="AN95" s="243"/>
      <c r="AO95" s="243"/>
      <c r="AP95" s="243"/>
      <c r="AQ95" s="243"/>
      <c r="AR95" s="243"/>
      <c r="AS95" s="243"/>
      <c r="AT95" s="243"/>
      <c r="AU95" s="243"/>
      <c r="AV95" s="243"/>
      <c r="AW95" s="243"/>
      <c r="AX95" s="243"/>
      <c r="AY95" s="243"/>
      <c r="AZ95" s="243"/>
      <c r="BA95" s="243"/>
      <c r="BB95" s="243"/>
      <c r="BC95" s="243"/>
      <c r="BD95" s="243"/>
      <c r="BE95" s="243"/>
      <c r="BF95" s="243"/>
      <c r="BG95" s="243"/>
      <c r="BH95" s="243"/>
      <c r="BI95" s="243"/>
      <c r="BJ95" s="243"/>
      <c r="BK95" s="243"/>
      <c r="BL95" s="243"/>
      <c r="BM95" s="243"/>
      <c r="BN95" s="243"/>
      <c r="BO95" s="243"/>
      <c r="BP95" s="243"/>
      <c r="BQ95" s="243"/>
      <c r="BR95" s="243"/>
      <c r="BS95" s="243"/>
      <c r="BT95" s="243"/>
      <c r="BU95" s="243"/>
      <c r="BV95" s="243"/>
      <c r="BW95" s="243"/>
      <c r="BX95" s="243"/>
      <c r="BY95" s="243"/>
      <c r="BZ95" s="243"/>
      <c r="CA95" s="243"/>
      <c r="CB95" s="243"/>
      <c r="CC95" s="243"/>
      <c r="CD95" s="243"/>
      <c r="CE95" s="243"/>
      <c r="CF95" s="243"/>
      <c r="CG95" s="243"/>
      <c r="CH95" s="243"/>
      <c r="CI95" s="243"/>
      <c r="CJ95" s="243"/>
      <c r="CK95" s="243"/>
      <c r="CL95" s="243"/>
      <c r="CM95" s="243"/>
      <c r="CN95" s="243"/>
      <c r="CO95" s="243"/>
      <c r="CP95" s="243"/>
      <c r="CQ95" s="243"/>
      <c r="CR95" s="243"/>
      <c r="CS95" s="243"/>
      <c r="CT95" s="243"/>
    </row>
    <row r="96" spans="3:98" x14ac:dyDescent="0.2">
      <c r="C96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3"/>
      <c r="AH96" s="243"/>
      <c r="AI96" s="243"/>
      <c r="AJ96" s="243"/>
      <c r="AK96" s="243"/>
      <c r="AL96" s="243"/>
      <c r="AM96" s="243"/>
      <c r="AN96" s="243"/>
      <c r="AO96" s="243"/>
      <c r="AP96" s="243"/>
      <c r="AQ96" s="243"/>
      <c r="AR96" s="243"/>
      <c r="AS96" s="243"/>
      <c r="AT96" s="243"/>
      <c r="AU96" s="243"/>
      <c r="AV96" s="243"/>
      <c r="AW96" s="243"/>
      <c r="AX96" s="243"/>
      <c r="AY96" s="243"/>
      <c r="AZ96" s="243"/>
      <c r="BA96" s="243"/>
      <c r="BB96" s="243"/>
      <c r="BC96" s="243"/>
      <c r="BD96" s="243"/>
      <c r="BE96" s="243"/>
      <c r="BF96" s="243"/>
      <c r="BG96" s="243"/>
      <c r="BH96" s="243"/>
      <c r="BI96" s="243"/>
      <c r="BJ96" s="243"/>
      <c r="BK96" s="243"/>
      <c r="BL96" s="243"/>
      <c r="BM96" s="243"/>
      <c r="BN96" s="243"/>
      <c r="BO96" s="243"/>
      <c r="BP96" s="243"/>
      <c r="BQ96" s="243"/>
      <c r="BR96" s="243"/>
      <c r="BS96" s="243"/>
      <c r="BT96" s="243"/>
      <c r="BU96" s="243"/>
      <c r="BV96" s="243"/>
      <c r="BW96" s="243"/>
      <c r="BX96" s="243"/>
      <c r="BY96" s="243"/>
      <c r="BZ96" s="243"/>
      <c r="CA96" s="243"/>
      <c r="CB96" s="243"/>
      <c r="CC96" s="243"/>
      <c r="CD96" s="243"/>
      <c r="CE96" s="243"/>
      <c r="CF96" s="243"/>
      <c r="CG96" s="243"/>
      <c r="CH96" s="243"/>
      <c r="CI96" s="243"/>
      <c r="CJ96" s="243"/>
      <c r="CK96" s="243"/>
      <c r="CL96" s="243"/>
      <c r="CM96" s="243"/>
      <c r="CN96" s="243"/>
      <c r="CO96" s="243"/>
      <c r="CP96" s="243"/>
      <c r="CQ96" s="243"/>
      <c r="CR96" s="243"/>
      <c r="CS96" s="243"/>
      <c r="CT96" s="243"/>
    </row>
    <row r="97" spans="3:98" x14ac:dyDescent="0.2">
      <c r="C97"/>
      <c r="D97" s="243"/>
      <c r="E97" s="243"/>
      <c r="F97" s="243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3"/>
      <c r="AH97" s="243"/>
      <c r="AI97" s="243"/>
      <c r="AJ97" s="243"/>
      <c r="AK97" s="243"/>
      <c r="AL97" s="243"/>
      <c r="AM97" s="243"/>
      <c r="AN97" s="243"/>
      <c r="AO97" s="243"/>
      <c r="AP97" s="243"/>
      <c r="AQ97" s="243"/>
      <c r="AR97" s="243"/>
      <c r="AS97" s="243"/>
      <c r="AT97" s="243"/>
      <c r="AU97" s="243"/>
      <c r="AV97" s="243"/>
      <c r="AW97" s="243"/>
      <c r="AX97" s="243"/>
      <c r="AY97" s="243"/>
      <c r="AZ97" s="243"/>
      <c r="BA97" s="243"/>
      <c r="BB97" s="243"/>
      <c r="BC97" s="243"/>
      <c r="BD97" s="243"/>
      <c r="BE97" s="243"/>
      <c r="BF97" s="243"/>
      <c r="BG97" s="243"/>
      <c r="BH97" s="243"/>
      <c r="BI97" s="243"/>
      <c r="BJ97" s="243"/>
      <c r="BK97" s="243"/>
      <c r="BL97" s="243"/>
      <c r="BM97" s="243"/>
      <c r="BN97" s="243"/>
      <c r="BO97" s="243"/>
      <c r="BP97" s="243"/>
      <c r="BQ97" s="243"/>
      <c r="BR97" s="243"/>
      <c r="BS97" s="243"/>
      <c r="BT97" s="243"/>
      <c r="BU97" s="243"/>
      <c r="BV97" s="243"/>
      <c r="BW97" s="243"/>
      <c r="BX97" s="243"/>
      <c r="BY97" s="243"/>
      <c r="BZ97" s="243"/>
      <c r="CA97" s="243"/>
      <c r="CB97" s="243"/>
      <c r="CC97" s="243"/>
      <c r="CD97" s="243"/>
      <c r="CE97" s="243"/>
      <c r="CF97" s="243"/>
      <c r="CG97" s="243"/>
      <c r="CH97" s="243"/>
      <c r="CI97" s="243"/>
      <c r="CJ97" s="243"/>
      <c r="CK97" s="243"/>
      <c r="CL97" s="243"/>
      <c r="CM97" s="243"/>
      <c r="CN97" s="243"/>
      <c r="CO97" s="243"/>
      <c r="CP97" s="243"/>
      <c r="CQ97" s="243"/>
      <c r="CR97" s="243"/>
      <c r="CS97" s="243"/>
      <c r="CT97" s="243"/>
    </row>
    <row r="98" spans="3:98" x14ac:dyDescent="0.2">
      <c r="C98"/>
      <c r="D98" s="243"/>
      <c r="E98" s="243"/>
      <c r="F98" s="243"/>
      <c r="G98" s="243"/>
      <c r="H98" s="243"/>
      <c r="I98" s="243"/>
      <c r="J98" s="243"/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3"/>
      <c r="AH98" s="243"/>
      <c r="AI98" s="243"/>
      <c r="AJ98" s="243"/>
      <c r="AK98" s="243"/>
      <c r="AL98" s="243"/>
      <c r="AM98" s="243"/>
      <c r="AN98" s="243"/>
      <c r="AO98" s="243"/>
      <c r="AP98" s="243"/>
      <c r="AQ98" s="243"/>
      <c r="AR98" s="243"/>
      <c r="AS98" s="243"/>
      <c r="AT98" s="243"/>
      <c r="AU98" s="243"/>
      <c r="AV98" s="243"/>
      <c r="AW98" s="243"/>
      <c r="AX98" s="243"/>
      <c r="AY98" s="243"/>
      <c r="AZ98" s="243"/>
      <c r="BA98" s="243"/>
      <c r="BB98" s="243"/>
      <c r="BC98" s="243"/>
      <c r="BD98" s="243"/>
      <c r="BE98" s="243"/>
      <c r="BF98" s="243"/>
      <c r="BG98" s="243"/>
      <c r="BH98" s="243"/>
      <c r="BI98" s="243"/>
      <c r="BJ98" s="243"/>
      <c r="BK98" s="243"/>
      <c r="BL98" s="243"/>
      <c r="BM98" s="243"/>
      <c r="BN98" s="243"/>
      <c r="BO98" s="243"/>
      <c r="BP98" s="243"/>
      <c r="BQ98" s="243"/>
      <c r="BR98" s="243"/>
      <c r="BS98" s="243"/>
      <c r="BT98" s="243"/>
      <c r="BU98" s="243"/>
      <c r="BV98" s="243"/>
      <c r="BW98" s="243"/>
      <c r="BX98" s="243"/>
      <c r="BY98" s="243"/>
      <c r="BZ98" s="243"/>
      <c r="CA98" s="243"/>
      <c r="CB98" s="243"/>
      <c r="CC98" s="243"/>
      <c r="CD98" s="243"/>
      <c r="CE98" s="243"/>
      <c r="CF98" s="243"/>
      <c r="CG98" s="243"/>
      <c r="CH98" s="243"/>
      <c r="CI98" s="243"/>
      <c r="CJ98" s="243"/>
      <c r="CK98" s="243"/>
      <c r="CL98" s="243"/>
      <c r="CM98" s="243"/>
      <c r="CN98" s="243"/>
      <c r="CO98" s="243"/>
      <c r="CP98" s="243"/>
      <c r="CQ98" s="243"/>
      <c r="CR98" s="243"/>
      <c r="CS98" s="243"/>
      <c r="CT98" s="243"/>
    </row>
    <row r="99" spans="3:98" x14ac:dyDescent="0.2">
      <c r="C99"/>
      <c r="D99" s="243"/>
      <c r="E99" s="243"/>
      <c r="F99" s="243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3"/>
      <c r="AH99" s="243"/>
      <c r="AI99" s="243"/>
      <c r="AJ99" s="243"/>
      <c r="AK99" s="243"/>
      <c r="AL99" s="243"/>
      <c r="AM99" s="243"/>
      <c r="AN99" s="243"/>
      <c r="AO99" s="243"/>
      <c r="AP99" s="243"/>
      <c r="AQ99" s="243"/>
      <c r="AR99" s="243"/>
      <c r="AS99" s="243"/>
      <c r="AT99" s="243"/>
      <c r="AU99" s="243"/>
      <c r="AV99" s="243"/>
      <c r="AW99" s="243"/>
      <c r="AX99" s="243"/>
      <c r="AY99" s="243"/>
      <c r="AZ99" s="243"/>
      <c r="BA99" s="243"/>
      <c r="BB99" s="243"/>
      <c r="BC99" s="243"/>
      <c r="BD99" s="243"/>
      <c r="BE99" s="243"/>
      <c r="BF99" s="243"/>
      <c r="BG99" s="243"/>
      <c r="BH99" s="243"/>
      <c r="BI99" s="243"/>
      <c r="BJ99" s="243"/>
      <c r="BK99" s="243"/>
      <c r="BL99" s="243"/>
      <c r="BM99" s="243"/>
      <c r="BN99" s="243"/>
      <c r="BO99" s="243"/>
      <c r="BP99" s="243"/>
      <c r="BQ99" s="243"/>
      <c r="BR99" s="243"/>
      <c r="BS99" s="243"/>
      <c r="BT99" s="243"/>
      <c r="BU99" s="243"/>
      <c r="BV99" s="243"/>
      <c r="BW99" s="243"/>
      <c r="BX99" s="243"/>
      <c r="BY99" s="243"/>
      <c r="BZ99" s="243"/>
      <c r="CA99" s="243"/>
      <c r="CB99" s="243"/>
      <c r="CC99" s="243"/>
      <c r="CD99" s="243"/>
      <c r="CE99" s="243"/>
      <c r="CF99" s="243"/>
      <c r="CG99" s="243"/>
      <c r="CH99" s="243"/>
      <c r="CI99" s="243"/>
      <c r="CJ99" s="243"/>
      <c r="CK99" s="243"/>
      <c r="CL99" s="243"/>
      <c r="CM99" s="243"/>
      <c r="CN99" s="243"/>
      <c r="CO99" s="243"/>
      <c r="CP99" s="243"/>
      <c r="CQ99" s="243"/>
      <c r="CR99" s="243"/>
      <c r="CS99" s="243"/>
      <c r="CT99" s="243"/>
    </row>
    <row r="100" spans="3:98" x14ac:dyDescent="0.2">
      <c r="C100"/>
      <c r="D100" s="243"/>
      <c r="E100" s="243"/>
      <c r="F100" s="243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3"/>
      <c r="AH100" s="243"/>
      <c r="AI100" s="243"/>
      <c r="AJ100" s="243"/>
      <c r="AK100" s="243"/>
      <c r="AL100" s="243"/>
      <c r="AM100" s="243"/>
      <c r="AN100" s="243"/>
      <c r="AO100" s="243"/>
      <c r="AP100" s="243"/>
      <c r="AQ100" s="243"/>
      <c r="AR100" s="243"/>
      <c r="AS100" s="243"/>
      <c r="AT100" s="243"/>
      <c r="AU100" s="243"/>
      <c r="AV100" s="243"/>
      <c r="AW100" s="243"/>
      <c r="AX100" s="243"/>
      <c r="AY100" s="243"/>
      <c r="AZ100" s="243"/>
      <c r="BA100" s="243"/>
      <c r="BB100" s="243"/>
      <c r="BC100" s="243"/>
      <c r="BD100" s="243"/>
      <c r="BE100" s="243"/>
      <c r="BF100" s="243"/>
      <c r="BG100" s="243"/>
      <c r="BH100" s="243"/>
      <c r="BI100" s="243"/>
      <c r="BJ100" s="243"/>
      <c r="BK100" s="243"/>
      <c r="BL100" s="243"/>
      <c r="BM100" s="243"/>
      <c r="BN100" s="243"/>
      <c r="BO100" s="243"/>
      <c r="BP100" s="243"/>
      <c r="BQ100" s="243"/>
      <c r="BR100" s="243"/>
      <c r="BS100" s="243"/>
      <c r="BT100" s="243"/>
      <c r="BU100" s="243"/>
      <c r="BV100" s="243"/>
      <c r="BW100" s="243"/>
      <c r="BX100" s="243"/>
      <c r="BY100" s="243"/>
      <c r="BZ100" s="243"/>
      <c r="CA100" s="243"/>
      <c r="CB100" s="243"/>
      <c r="CC100" s="243"/>
      <c r="CD100" s="243"/>
      <c r="CE100" s="243"/>
      <c r="CF100" s="243"/>
      <c r="CG100" s="243"/>
      <c r="CH100" s="243"/>
      <c r="CI100" s="243"/>
      <c r="CJ100" s="243"/>
      <c r="CK100" s="243"/>
      <c r="CL100" s="243"/>
      <c r="CM100" s="243"/>
      <c r="CN100" s="243"/>
      <c r="CO100" s="243"/>
      <c r="CP100" s="243"/>
      <c r="CQ100" s="243"/>
      <c r="CR100" s="243"/>
      <c r="CS100" s="243"/>
      <c r="CT100" s="243"/>
    </row>
    <row r="101" spans="3:98" x14ac:dyDescent="0.2">
      <c r="C101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3"/>
      <c r="AH101" s="243"/>
      <c r="AI101" s="243"/>
      <c r="AJ101" s="243"/>
      <c r="AK101" s="243"/>
      <c r="AL101" s="243"/>
      <c r="AM101" s="243"/>
      <c r="AN101" s="243"/>
      <c r="AO101" s="243"/>
      <c r="AP101" s="243"/>
      <c r="AQ101" s="243"/>
      <c r="AR101" s="243"/>
      <c r="AS101" s="243"/>
      <c r="AT101" s="243"/>
      <c r="AU101" s="243"/>
      <c r="AV101" s="243"/>
      <c r="AW101" s="243"/>
      <c r="AX101" s="243"/>
      <c r="AY101" s="243"/>
      <c r="AZ101" s="243"/>
      <c r="BA101" s="243"/>
      <c r="BB101" s="243"/>
      <c r="BC101" s="243"/>
      <c r="BD101" s="243"/>
      <c r="BE101" s="243"/>
      <c r="BF101" s="243"/>
      <c r="BG101" s="243"/>
      <c r="BH101" s="243"/>
      <c r="BI101" s="243"/>
      <c r="BJ101" s="243"/>
      <c r="BK101" s="243"/>
      <c r="BL101" s="243"/>
      <c r="BM101" s="243"/>
      <c r="BN101" s="243"/>
      <c r="BO101" s="243"/>
      <c r="BP101" s="243"/>
      <c r="BQ101" s="243"/>
      <c r="BR101" s="243"/>
      <c r="BS101" s="243"/>
      <c r="BT101" s="243"/>
      <c r="BU101" s="243"/>
      <c r="BV101" s="243"/>
      <c r="BW101" s="243"/>
      <c r="BX101" s="243"/>
      <c r="BY101" s="243"/>
      <c r="BZ101" s="243"/>
      <c r="CA101" s="243"/>
      <c r="CB101" s="243"/>
      <c r="CC101" s="243"/>
      <c r="CD101" s="243"/>
      <c r="CE101" s="243"/>
      <c r="CF101" s="243"/>
      <c r="CG101" s="243"/>
      <c r="CH101" s="243"/>
      <c r="CI101" s="243"/>
      <c r="CJ101" s="243"/>
      <c r="CK101" s="243"/>
      <c r="CL101" s="243"/>
      <c r="CM101" s="243"/>
      <c r="CN101" s="243"/>
      <c r="CO101" s="243"/>
      <c r="CP101" s="243"/>
      <c r="CQ101" s="243"/>
      <c r="CR101" s="243"/>
      <c r="CS101" s="243"/>
      <c r="CT101" s="243"/>
    </row>
    <row r="102" spans="3:98" x14ac:dyDescent="0.2">
      <c r="C102"/>
      <c r="D102" s="243"/>
      <c r="E102" s="243"/>
      <c r="F102" s="243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3"/>
      <c r="AH102" s="243"/>
      <c r="AI102" s="243"/>
      <c r="AJ102" s="243"/>
      <c r="AK102" s="243"/>
      <c r="AL102" s="243"/>
      <c r="AM102" s="243"/>
      <c r="AN102" s="243"/>
      <c r="AO102" s="243"/>
      <c r="AP102" s="243"/>
      <c r="AQ102" s="243"/>
      <c r="AR102" s="243"/>
      <c r="AS102" s="243"/>
      <c r="AT102" s="243"/>
      <c r="AU102" s="243"/>
      <c r="AV102" s="243"/>
      <c r="AW102" s="243"/>
      <c r="AX102" s="243"/>
      <c r="AY102" s="243"/>
      <c r="AZ102" s="243"/>
      <c r="BA102" s="243"/>
      <c r="BB102" s="243"/>
      <c r="BC102" s="243"/>
      <c r="BD102" s="243"/>
      <c r="BE102" s="243"/>
      <c r="BF102" s="243"/>
      <c r="BG102" s="243"/>
      <c r="BH102" s="243"/>
      <c r="BI102" s="243"/>
      <c r="BJ102" s="243"/>
      <c r="BK102" s="243"/>
      <c r="BL102" s="243"/>
      <c r="BM102" s="243"/>
      <c r="BN102" s="243"/>
      <c r="BO102" s="243"/>
      <c r="BP102" s="243"/>
      <c r="BQ102" s="243"/>
      <c r="BR102" s="243"/>
      <c r="BS102" s="243"/>
      <c r="BT102" s="243"/>
      <c r="BU102" s="243"/>
      <c r="BV102" s="243"/>
      <c r="BW102" s="243"/>
      <c r="BX102" s="243"/>
      <c r="BY102" s="243"/>
      <c r="BZ102" s="243"/>
      <c r="CA102" s="243"/>
      <c r="CB102" s="243"/>
      <c r="CC102" s="243"/>
      <c r="CD102" s="243"/>
      <c r="CE102" s="243"/>
      <c r="CF102" s="243"/>
      <c r="CG102" s="243"/>
      <c r="CH102" s="243"/>
      <c r="CI102" s="243"/>
      <c r="CJ102" s="243"/>
      <c r="CK102" s="243"/>
      <c r="CL102" s="243"/>
      <c r="CM102" s="243"/>
      <c r="CN102" s="243"/>
      <c r="CO102" s="243"/>
      <c r="CP102" s="243"/>
      <c r="CQ102" s="243"/>
      <c r="CR102" s="243"/>
      <c r="CS102" s="243"/>
      <c r="CT102" s="243"/>
    </row>
    <row r="103" spans="3:98" x14ac:dyDescent="0.2">
      <c r="C103"/>
      <c r="D103" s="243"/>
      <c r="E103" s="243"/>
      <c r="F103" s="243"/>
      <c r="G103" s="243"/>
      <c r="H103" s="243"/>
      <c r="I103" s="243"/>
      <c r="J103" s="243"/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3"/>
      <c r="AH103" s="243"/>
      <c r="AI103" s="243"/>
      <c r="AJ103" s="243"/>
      <c r="AK103" s="243"/>
      <c r="AL103" s="243"/>
      <c r="AM103" s="243"/>
      <c r="AN103" s="243"/>
      <c r="AO103" s="243"/>
      <c r="AP103" s="243"/>
      <c r="AQ103" s="243"/>
      <c r="AR103" s="243"/>
      <c r="AS103" s="243"/>
      <c r="AT103" s="243"/>
      <c r="AU103" s="243"/>
      <c r="AV103" s="243"/>
      <c r="AW103" s="243"/>
      <c r="AX103" s="243"/>
      <c r="AY103" s="243"/>
      <c r="AZ103" s="243"/>
      <c r="BA103" s="243"/>
      <c r="BB103" s="243"/>
      <c r="BC103" s="243"/>
      <c r="BD103" s="243"/>
      <c r="BE103" s="243"/>
      <c r="BF103" s="243"/>
      <c r="BG103" s="243"/>
      <c r="BH103" s="243"/>
      <c r="BI103" s="243"/>
      <c r="BJ103" s="243"/>
      <c r="BK103" s="243"/>
      <c r="BL103" s="243"/>
      <c r="BM103" s="243"/>
      <c r="BN103" s="243"/>
      <c r="BO103" s="243"/>
      <c r="BP103" s="243"/>
      <c r="BQ103" s="243"/>
      <c r="BR103" s="243"/>
      <c r="BS103" s="243"/>
      <c r="BT103" s="243"/>
      <c r="BU103" s="243"/>
      <c r="BV103" s="243"/>
      <c r="BW103" s="243"/>
      <c r="BX103" s="243"/>
      <c r="BY103" s="243"/>
      <c r="BZ103" s="243"/>
      <c r="CA103" s="243"/>
      <c r="CB103" s="243"/>
      <c r="CC103" s="243"/>
      <c r="CD103" s="243"/>
      <c r="CE103" s="243"/>
      <c r="CF103" s="243"/>
      <c r="CG103" s="243"/>
      <c r="CH103" s="243"/>
      <c r="CI103" s="243"/>
      <c r="CJ103" s="243"/>
      <c r="CK103" s="243"/>
      <c r="CL103" s="243"/>
      <c r="CM103" s="243"/>
      <c r="CN103" s="243"/>
      <c r="CO103" s="243"/>
      <c r="CP103" s="243"/>
      <c r="CQ103" s="243"/>
      <c r="CR103" s="243"/>
      <c r="CS103" s="243"/>
      <c r="CT103" s="243"/>
    </row>
    <row r="104" spans="3:98" x14ac:dyDescent="0.2">
      <c r="C104"/>
      <c r="D104" s="243"/>
      <c r="E104" s="243"/>
      <c r="F104" s="243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3"/>
      <c r="AH104" s="243"/>
      <c r="AI104" s="243"/>
      <c r="AJ104" s="243"/>
      <c r="AK104" s="243"/>
      <c r="AL104" s="243"/>
      <c r="AM104" s="243"/>
      <c r="AN104" s="243"/>
      <c r="AO104" s="243"/>
      <c r="AP104" s="243"/>
      <c r="AQ104" s="243"/>
      <c r="AR104" s="243"/>
      <c r="AS104" s="243"/>
      <c r="AT104" s="243"/>
      <c r="AU104" s="243"/>
      <c r="AV104" s="243"/>
      <c r="AW104" s="243"/>
      <c r="AX104" s="243"/>
      <c r="AY104" s="243"/>
      <c r="AZ104" s="243"/>
      <c r="BA104" s="243"/>
      <c r="BB104" s="243"/>
      <c r="BC104" s="243"/>
      <c r="BD104" s="243"/>
      <c r="BE104" s="243"/>
      <c r="BF104" s="243"/>
      <c r="BG104" s="243"/>
      <c r="BH104" s="243"/>
      <c r="BI104" s="243"/>
      <c r="BJ104" s="243"/>
      <c r="BK104" s="243"/>
      <c r="BL104" s="243"/>
      <c r="BM104" s="243"/>
      <c r="BN104" s="243"/>
      <c r="BO104" s="243"/>
      <c r="BP104" s="243"/>
      <c r="BQ104" s="243"/>
      <c r="BR104" s="243"/>
      <c r="BS104" s="243"/>
      <c r="BT104" s="243"/>
      <c r="BU104" s="243"/>
      <c r="BV104" s="243"/>
      <c r="BW104" s="243"/>
      <c r="BX104" s="243"/>
      <c r="BY104" s="243"/>
      <c r="BZ104" s="243"/>
      <c r="CA104" s="243"/>
      <c r="CB104" s="243"/>
      <c r="CC104" s="243"/>
      <c r="CD104" s="243"/>
      <c r="CE104" s="243"/>
      <c r="CF104" s="243"/>
      <c r="CG104" s="243"/>
      <c r="CH104" s="243"/>
      <c r="CI104" s="243"/>
      <c r="CJ104" s="243"/>
      <c r="CK104" s="243"/>
      <c r="CL104" s="243"/>
      <c r="CM104" s="243"/>
      <c r="CN104" s="243"/>
      <c r="CO104" s="243"/>
      <c r="CP104" s="243"/>
      <c r="CQ104" s="243"/>
      <c r="CR104" s="243"/>
      <c r="CS104" s="243"/>
      <c r="CT104" s="243"/>
    </row>
    <row r="105" spans="3:98" x14ac:dyDescent="0.2">
      <c r="C105"/>
      <c r="D105" s="243"/>
      <c r="E105" s="243"/>
      <c r="F105" s="243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3"/>
      <c r="AH105" s="243"/>
      <c r="AI105" s="243"/>
      <c r="AJ105" s="243"/>
      <c r="AK105" s="243"/>
      <c r="AL105" s="243"/>
      <c r="AM105" s="243"/>
      <c r="AN105" s="243"/>
      <c r="AO105" s="243"/>
      <c r="AP105" s="243"/>
      <c r="AQ105" s="243"/>
      <c r="AR105" s="243"/>
      <c r="AS105" s="243"/>
      <c r="AT105" s="243"/>
      <c r="AU105" s="243"/>
      <c r="AV105" s="243"/>
      <c r="AW105" s="243"/>
      <c r="AX105" s="243"/>
      <c r="AY105" s="243"/>
      <c r="AZ105" s="243"/>
      <c r="BA105" s="243"/>
      <c r="BB105" s="243"/>
      <c r="BC105" s="243"/>
      <c r="BD105" s="243"/>
      <c r="BE105" s="243"/>
      <c r="BF105" s="243"/>
      <c r="BG105" s="243"/>
      <c r="BH105" s="243"/>
      <c r="BI105" s="243"/>
      <c r="BJ105" s="243"/>
      <c r="BK105" s="243"/>
      <c r="BL105" s="243"/>
      <c r="BM105" s="243"/>
      <c r="BN105" s="243"/>
      <c r="BO105" s="243"/>
      <c r="BP105" s="243"/>
      <c r="BQ105" s="243"/>
      <c r="BR105" s="243"/>
      <c r="BS105" s="243"/>
      <c r="BT105" s="243"/>
      <c r="BU105" s="243"/>
      <c r="BV105" s="243"/>
      <c r="BW105" s="243"/>
      <c r="BX105" s="243"/>
      <c r="BY105" s="243"/>
      <c r="BZ105" s="243"/>
      <c r="CA105" s="243"/>
      <c r="CB105" s="243"/>
      <c r="CC105" s="243"/>
      <c r="CD105" s="243"/>
      <c r="CE105" s="243"/>
      <c r="CF105" s="243"/>
      <c r="CG105" s="243"/>
      <c r="CH105" s="243"/>
      <c r="CI105" s="243"/>
      <c r="CJ105" s="243"/>
      <c r="CK105" s="243"/>
      <c r="CL105" s="243"/>
      <c r="CM105" s="243"/>
      <c r="CN105" s="243"/>
      <c r="CO105" s="243"/>
      <c r="CP105" s="243"/>
      <c r="CQ105" s="243"/>
      <c r="CR105" s="243"/>
      <c r="CS105" s="243"/>
      <c r="CT105" s="243"/>
    </row>
    <row r="106" spans="3:98" x14ac:dyDescent="0.2">
      <c r="C106"/>
      <c r="D106" s="243"/>
      <c r="E106" s="243"/>
      <c r="F106" s="243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3"/>
      <c r="AH106" s="243"/>
      <c r="AI106" s="243"/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243"/>
      <c r="AV106" s="243"/>
      <c r="AW106" s="243"/>
      <c r="AX106" s="243"/>
      <c r="AY106" s="243"/>
      <c r="AZ106" s="243"/>
      <c r="BA106" s="243"/>
      <c r="BB106" s="243"/>
      <c r="BC106" s="243"/>
      <c r="BD106" s="243"/>
      <c r="BE106" s="243"/>
      <c r="BF106" s="243"/>
      <c r="BG106" s="243"/>
      <c r="BH106" s="243"/>
      <c r="BI106" s="243"/>
      <c r="BJ106" s="243"/>
      <c r="BK106" s="243"/>
      <c r="BL106" s="243"/>
      <c r="BM106" s="243"/>
      <c r="BN106" s="243"/>
      <c r="BO106" s="243"/>
      <c r="BP106" s="243"/>
      <c r="BQ106" s="243"/>
      <c r="BR106" s="243"/>
      <c r="BS106" s="243"/>
      <c r="BT106" s="243"/>
      <c r="BU106" s="243"/>
      <c r="BV106" s="243"/>
      <c r="BW106" s="243"/>
      <c r="BX106" s="243"/>
      <c r="BY106" s="243"/>
      <c r="BZ106" s="243"/>
      <c r="CA106" s="243"/>
      <c r="CB106" s="243"/>
      <c r="CC106" s="243"/>
      <c r="CD106" s="243"/>
      <c r="CE106" s="243"/>
      <c r="CF106" s="243"/>
      <c r="CG106" s="243"/>
      <c r="CH106" s="243"/>
      <c r="CI106" s="243"/>
      <c r="CJ106" s="243"/>
      <c r="CK106" s="243"/>
      <c r="CL106" s="243"/>
      <c r="CM106" s="243"/>
      <c r="CN106" s="243"/>
      <c r="CO106" s="243"/>
      <c r="CP106" s="243"/>
      <c r="CQ106" s="243"/>
      <c r="CR106" s="243"/>
      <c r="CS106" s="243"/>
      <c r="CT106" s="243"/>
    </row>
    <row r="107" spans="3:98" x14ac:dyDescent="0.2">
      <c r="C107"/>
      <c r="D107" s="243"/>
      <c r="E107" s="243"/>
      <c r="F107" s="243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3"/>
      <c r="AH107" s="243"/>
      <c r="AI107" s="243"/>
      <c r="AJ107" s="243"/>
      <c r="AK107" s="243"/>
      <c r="AL107" s="243"/>
      <c r="AM107" s="243"/>
      <c r="AN107" s="243"/>
      <c r="AO107" s="243"/>
      <c r="AP107" s="243"/>
      <c r="AQ107" s="243"/>
      <c r="AR107" s="243"/>
      <c r="AS107" s="243"/>
      <c r="AT107" s="243"/>
      <c r="AU107" s="243"/>
      <c r="AV107" s="243"/>
      <c r="AW107" s="243"/>
      <c r="AX107" s="243"/>
      <c r="AY107" s="243"/>
      <c r="AZ107" s="243"/>
      <c r="BA107" s="243"/>
      <c r="BB107" s="243"/>
      <c r="BC107" s="243"/>
      <c r="BD107" s="243"/>
      <c r="BE107" s="243"/>
      <c r="BF107" s="243"/>
      <c r="BG107" s="243"/>
      <c r="BH107" s="243"/>
      <c r="BI107" s="243"/>
      <c r="BJ107" s="243"/>
      <c r="BK107" s="243"/>
      <c r="BL107" s="243"/>
      <c r="BM107" s="243"/>
      <c r="BN107" s="243"/>
      <c r="BO107" s="243"/>
      <c r="BP107" s="243"/>
      <c r="BQ107" s="243"/>
      <c r="BR107" s="243"/>
      <c r="BS107" s="243"/>
      <c r="BT107" s="243"/>
      <c r="BU107" s="243"/>
      <c r="BV107" s="243"/>
      <c r="BW107" s="243"/>
      <c r="BX107" s="243"/>
      <c r="BY107" s="243"/>
      <c r="BZ107" s="243"/>
      <c r="CA107" s="243"/>
      <c r="CB107" s="243"/>
      <c r="CC107" s="243"/>
      <c r="CD107" s="243"/>
      <c r="CE107" s="243"/>
      <c r="CF107" s="243"/>
      <c r="CG107" s="243"/>
      <c r="CH107" s="243"/>
      <c r="CI107" s="243"/>
      <c r="CJ107" s="243"/>
      <c r="CK107" s="243"/>
      <c r="CL107" s="243"/>
      <c r="CM107" s="243"/>
      <c r="CN107" s="243"/>
      <c r="CO107" s="243"/>
      <c r="CP107" s="243"/>
      <c r="CQ107" s="243"/>
      <c r="CR107" s="243"/>
      <c r="CS107" s="243"/>
      <c r="CT107" s="243"/>
    </row>
    <row r="108" spans="3:98" x14ac:dyDescent="0.2">
      <c r="C108"/>
      <c r="D108" s="243"/>
      <c r="E108" s="243"/>
      <c r="F108" s="243"/>
      <c r="G108" s="243"/>
      <c r="H108" s="243"/>
      <c r="I108" s="243"/>
      <c r="J108" s="243"/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3"/>
      <c r="AH108" s="243"/>
      <c r="AI108" s="243"/>
      <c r="AJ108" s="243"/>
      <c r="AK108" s="243"/>
      <c r="AL108" s="243"/>
      <c r="AM108" s="243"/>
      <c r="AN108" s="243"/>
      <c r="AO108" s="243"/>
      <c r="AP108" s="243"/>
      <c r="AQ108" s="243"/>
      <c r="AR108" s="243"/>
      <c r="AS108" s="243"/>
      <c r="AT108" s="243"/>
      <c r="AU108" s="243"/>
      <c r="AV108" s="243"/>
      <c r="AW108" s="243"/>
      <c r="AX108" s="243"/>
      <c r="AY108" s="243"/>
      <c r="AZ108" s="243"/>
      <c r="BA108" s="243"/>
      <c r="BB108" s="243"/>
      <c r="BC108" s="243"/>
      <c r="BD108" s="243"/>
      <c r="BE108" s="243"/>
      <c r="BF108" s="243"/>
      <c r="BG108" s="243"/>
      <c r="BH108" s="243"/>
      <c r="BI108" s="243"/>
      <c r="BJ108" s="243"/>
      <c r="BK108" s="243"/>
      <c r="BL108" s="243"/>
      <c r="BM108" s="243"/>
      <c r="BN108" s="243"/>
      <c r="BO108" s="243"/>
      <c r="BP108" s="243"/>
      <c r="BQ108" s="243"/>
      <c r="BR108" s="243"/>
      <c r="BS108" s="243"/>
      <c r="BT108" s="243"/>
      <c r="BU108" s="243"/>
      <c r="BV108" s="243"/>
      <c r="BW108" s="243"/>
      <c r="BX108" s="243"/>
      <c r="BY108" s="243"/>
      <c r="BZ108" s="243"/>
      <c r="CA108" s="243"/>
      <c r="CB108" s="243"/>
      <c r="CC108" s="243"/>
      <c r="CD108" s="243"/>
      <c r="CE108" s="243"/>
      <c r="CF108" s="243"/>
      <c r="CG108" s="243"/>
      <c r="CH108" s="243"/>
      <c r="CI108" s="243"/>
      <c r="CJ108" s="243"/>
      <c r="CK108" s="243"/>
      <c r="CL108" s="243"/>
      <c r="CM108" s="243"/>
      <c r="CN108" s="243"/>
      <c r="CO108" s="243"/>
      <c r="CP108" s="243"/>
      <c r="CQ108" s="243"/>
      <c r="CR108" s="243"/>
      <c r="CS108" s="243"/>
      <c r="CT108" s="243"/>
    </row>
    <row r="109" spans="3:98" x14ac:dyDescent="0.2">
      <c r="C109"/>
      <c r="D109" s="243"/>
      <c r="E109" s="243"/>
      <c r="F109" s="243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43"/>
      <c r="X109" s="243"/>
      <c r="Y109" s="243"/>
      <c r="Z109" s="243"/>
      <c r="AA109" s="243"/>
      <c r="AB109" s="243"/>
      <c r="AC109" s="243"/>
      <c r="AD109" s="243"/>
      <c r="AE109" s="243"/>
      <c r="AF109" s="243"/>
      <c r="AG109" s="243"/>
      <c r="AH109" s="243"/>
      <c r="AI109" s="243"/>
      <c r="AJ109" s="243"/>
      <c r="AK109" s="243"/>
      <c r="AL109" s="243"/>
      <c r="AM109" s="243"/>
      <c r="AN109" s="243"/>
      <c r="AO109" s="243"/>
      <c r="AP109" s="243"/>
      <c r="AQ109" s="243"/>
      <c r="AR109" s="243"/>
      <c r="AS109" s="243"/>
      <c r="AT109" s="243"/>
      <c r="AU109" s="243"/>
      <c r="AV109" s="243"/>
      <c r="AW109" s="243"/>
      <c r="AX109" s="243"/>
      <c r="AY109" s="243"/>
      <c r="AZ109" s="243"/>
      <c r="BA109" s="243"/>
      <c r="BB109" s="243"/>
      <c r="BC109" s="243"/>
      <c r="BD109" s="243"/>
      <c r="BE109" s="243"/>
      <c r="BF109" s="243"/>
      <c r="BG109" s="243"/>
      <c r="BH109" s="243"/>
      <c r="BI109" s="243"/>
      <c r="BJ109" s="243"/>
      <c r="BK109" s="243"/>
      <c r="BL109" s="243"/>
      <c r="BM109" s="243"/>
      <c r="BN109" s="243"/>
      <c r="BO109" s="243"/>
      <c r="BP109" s="243"/>
      <c r="BQ109" s="243"/>
      <c r="BR109" s="243"/>
      <c r="BS109" s="243"/>
      <c r="BT109" s="243"/>
      <c r="BU109" s="243"/>
      <c r="BV109" s="243"/>
      <c r="BW109" s="243"/>
      <c r="BX109" s="243"/>
      <c r="BY109" s="243"/>
      <c r="BZ109" s="243"/>
      <c r="CA109" s="243"/>
      <c r="CB109" s="243"/>
      <c r="CC109" s="243"/>
      <c r="CD109" s="243"/>
      <c r="CE109" s="243"/>
      <c r="CF109" s="243"/>
      <c r="CG109" s="243"/>
      <c r="CH109" s="243"/>
      <c r="CI109" s="243"/>
      <c r="CJ109" s="243"/>
      <c r="CK109" s="243"/>
      <c r="CL109" s="243"/>
      <c r="CM109" s="243"/>
      <c r="CN109" s="243"/>
      <c r="CO109" s="243"/>
      <c r="CP109" s="243"/>
      <c r="CQ109" s="243"/>
      <c r="CR109" s="243"/>
      <c r="CS109" s="243"/>
      <c r="CT109" s="243"/>
    </row>
    <row r="110" spans="3:98" x14ac:dyDescent="0.2">
      <c r="C110"/>
      <c r="D110" s="243"/>
      <c r="E110" s="243"/>
      <c r="F110" s="243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43"/>
      <c r="X110" s="243"/>
      <c r="Y110" s="243"/>
      <c r="Z110" s="243"/>
      <c r="AA110" s="243"/>
      <c r="AB110" s="243"/>
      <c r="AC110" s="243"/>
      <c r="AD110" s="243"/>
      <c r="AE110" s="243"/>
      <c r="AF110" s="243"/>
      <c r="AG110" s="243"/>
      <c r="AH110" s="243"/>
      <c r="AI110" s="243"/>
      <c r="AJ110" s="243"/>
      <c r="AK110" s="243"/>
      <c r="AL110" s="243"/>
      <c r="AM110" s="243"/>
      <c r="AN110" s="243"/>
      <c r="AO110" s="243"/>
      <c r="AP110" s="243"/>
      <c r="AQ110" s="243"/>
      <c r="AR110" s="243"/>
      <c r="AS110" s="243"/>
      <c r="AT110" s="243"/>
      <c r="AU110" s="243"/>
      <c r="AV110" s="243"/>
      <c r="AW110" s="243"/>
      <c r="AX110" s="243"/>
      <c r="AY110" s="243"/>
      <c r="AZ110" s="243"/>
      <c r="BA110" s="243"/>
      <c r="BB110" s="243"/>
      <c r="BC110" s="243"/>
      <c r="BD110" s="243"/>
      <c r="BE110" s="243"/>
      <c r="BF110" s="243"/>
      <c r="BG110" s="243"/>
      <c r="BH110" s="243"/>
      <c r="BI110" s="243"/>
      <c r="BJ110" s="243"/>
      <c r="BK110" s="243"/>
      <c r="BL110" s="243"/>
      <c r="BM110" s="243"/>
      <c r="BN110" s="243"/>
      <c r="BO110" s="243"/>
      <c r="BP110" s="243"/>
      <c r="BQ110" s="243"/>
      <c r="BR110" s="243"/>
      <c r="BS110" s="243"/>
      <c r="BT110" s="243"/>
      <c r="BU110" s="243"/>
      <c r="BV110" s="243"/>
      <c r="BW110" s="243"/>
      <c r="BX110" s="243"/>
      <c r="BY110" s="243"/>
      <c r="BZ110" s="243"/>
      <c r="CA110" s="243"/>
      <c r="CB110" s="243"/>
      <c r="CC110" s="243"/>
      <c r="CD110" s="243"/>
      <c r="CE110" s="243"/>
      <c r="CF110" s="243"/>
      <c r="CG110" s="243"/>
      <c r="CH110" s="243"/>
      <c r="CI110" s="243"/>
      <c r="CJ110" s="243"/>
      <c r="CK110" s="243"/>
      <c r="CL110" s="243"/>
      <c r="CM110" s="243"/>
      <c r="CN110" s="243"/>
      <c r="CO110" s="243"/>
      <c r="CP110" s="243"/>
      <c r="CQ110" s="243"/>
      <c r="CR110" s="243"/>
      <c r="CS110" s="243"/>
      <c r="CT110" s="243"/>
    </row>
    <row r="111" spans="3:98" x14ac:dyDescent="0.2">
      <c r="C111"/>
      <c r="D111" s="243"/>
      <c r="E111" s="243"/>
      <c r="F111" s="243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43"/>
      <c r="X111" s="243"/>
      <c r="Y111" s="243"/>
      <c r="Z111" s="243"/>
      <c r="AA111" s="243"/>
      <c r="AB111" s="243"/>
      <c r="AC111" s="243"/>
      <c r="AD111" s="243"/>
      <c r="AE111" s="243"/>
      <c r="AF111" s="243"/>
      <c r="AG111" s="243"/>
      <c r="AH111" s="243"/>
      <c r="AI111" s="243"/>
      <c r="AJ111" s="243"/>
      <c r="AK111" s="243"/>
      <c r="AL111" s="243"/>
      <c r="AM111" s="243"/>
      <c r="AN111" s="243"/>
      <c r="AO111" s="243"/>
      <c r="AP111" s="243"/>
      <c r="AQ111" s="243"/>
      <c r="AR111" s="243"/>
      <c r="AS111" s="243"/>
      <c r="AT111" s="243"/>
      <c r="AU111" s="243"/>
      <c r="AV111" s="243"/>
      <c r="AW111" s="243"/>
      <c r="AX111" s="243"/>
      <c r="AY111" s="243"/>
      <c r="AZ111" s="243"/>
      <c r="BA111" s="243"/>
      <c r="BB111" s="243"/>
      <c r="BC111" s="243"/>
      <c r="BD111" s="243"/>
      <c r="BE111" s="243"/>
      <c r="BF111" s="243"/>
      <c r="BG111" s="243"/>
      <c r="BH111" s="243"/>
      <c r="BI111" s="243"/>
      <c r="BJ111" s="243"/>
      <c r="BK111" s="243"/>
      <c r="BL111" s="243"/>
      <c r="BM111" s="243"/>
      <c r="BN111" s="243"/>
      <c r="BO111" s="243"/>
      <c r="BP111" s="243"/>
      <c r="BQ111" s="243"/>
      <c r="BR111" s="243"/>
      <c r="BS111" s="243"/>
      <c r="BT111" s="243"/>
      <c r="BU111" s="243"/>
      <c r="BV111" s="243"/>
      <c r="BW111" s="243"/>
      <c r="BX111" s="243"/>
      <c r="BY111" s="243"/>
      <c r="BZ111" s="243"/>
      <c r="CA111" s="243"/>
      <c r="CB111" s="243"/>
      <c r="CC111" s="243"/>
      <c r="CD111" s="243"/>
      <c r="CE111" s="243"/>
      <c r="CF111" s="243"/>
      <c r="CG111" s="243"/>
      <c r="CH111" s="243"/>
      <c r="CI111" s="243"/>
      <c r="CJ111" s="243"/>
      <c r="CK111" s="243"/>
      <c r="CL111" s="243"/>
      <c r="CM111" s="243"/>
      <c r="CN111" s="243"/>
      <c r="CO111" s="243"/>
      <c r="CP111" s="243"/>
      <c r="CQ111" s="243"/>
      <c r="CR111" s="243"/>
      <c r="CS111" s="243"/>
      <c r="CT111" s="243"/>
    </row>
    <row r="112" spans="3:98" x14ac:dyDescent="0.2">
      <c r="C112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43"/>
      <c r="X112" s="243"/>
      <c r="Y112" s="243"/>
      <c r="Z112" s="243"/>
      <c r="AA112" s="243"/>
      <c r="AB112" s="243"/>
      <c r="AC112" s="243"/>
      <c r="AD112" s="243"/>
      <c r="AE112" s="243"/>
      <c r="AF112" s="243"/>
      <c r="AG112" s="243"/>
      <c r="AH112" s="243"/>
      <c r="AI112" s="243"/>
      <c r="AJ112" s="243"/>
      <c r="AK112" s="243"/>
      <c r="AL112" s="243"/>
      <c r="AM112" s="243"/>
      <c r="AN112" s="243"/>
      <c r="AO112" s="243"/>
      <c r="AP112" s="243"/>
      <c r="AQ112" s="243"/>
      <c r="AR112" s="243"/>
      <c r="AS112" s="243"/>
      <c r="AT112" s="243"/>
      <c r="AU112" s="243"/>
      <c r="AV112" s="243"/>
      <c r="AW112" s="243"/>
      <c r="AX112" s="243"/>
      <c r="AY112" s="243"/>
      <c r="AZ112" s="243"/>
      <c r="BA112" s="243"/>
      <c r="BB112" s="243"/>
      <c r="BC112" s="243"/>
      <c r="BD112" s="243"/>
      <c r="BE112" s="243"/>
      <c r="BF112" s="243"/>
      <c r="BG112" s="243"/>
      <c r="BH112" s="243"/>
      <c r="BI112" s="243"/>
      <c r="BJ112" s="243"/>
      <c r="BK112" s="243"/>
      <c r="BL112" s="243"/>
      <c r="BM112" s="243"/>
      <c r="BN112" s="243"/>
      <c r="BO112" s="243"/>
      <c r="BP112" s="243"/>
      <c r="BQ112" s="243"/>
      <c r="BR112" s="243"/>
      <c r="BS112" s="243"/>
      <c r="BT112" s="243"/>
      <c r="BU112" s="243"/>
      <c r="BV112" s="243"/>
      <c r="BW112" s="243"/>
      <c r="BX112" s="243"/>
      <c r="BY112" s="243"/>
      <c r="BZ112" s="243"/>
      <c r="CA112" s="243"/>
      <c r="CB112" s="243"/>
      <c r="CC112" s="243"/>
      <c r="CD112" s="243"/>
      <c r="CE112" s="243"/>
      <c r="CF112" s="243"/>
      <c r="CG112" s="243"/>
      <c r="CH112" s="243"/>
      <c r="CI112" s="243"/>
      <c r="CJ112" s="243"/>
      <c r="CK112" s="243"/>
      <c r="CL112" s="243"/>
      <c r="CM112" s="243"/>
      <c r="CN112" s="243"/>
      <c r="CO112" s="243"/>
      <c r="CP112" s="243"/>
      <c r="CQ112" s="243"/>
      <c r="CR112" s="243"/>
      <c r="CS112" s="243"/>
      <c r="CT112" s="243"/>
    </row>
    <row r="113" spans="3:98" x14ac:dyDescent="0.2">
      <c r="C113"/>
      <c r="D113" s="243"/>
      <c r="E113" s="243"/>
      <c r="F113" s="243"/>
      <c r="G113" s="243"/>
      <c r="H113" s="243"/>
      <c r="I113" s="243"/>
      <c r="J113" s="243"/>
      <c r="K113" s="243"/>
      <c r="L113" s="243"/>
      <c r="M113" s="243"/>
      <c r="N113" s="243"/>
      <c r="O113" s="243"/>
      <c r="P113" s="243"/>
      <c r="Q113" s="243"/>
      <c r="R113" s="243"/>
      <c r="S113" s="243"/>
      <c r="T113" s="243"/>
      <c r="U113" s="243"/>
      <c r="V113" s="243"/>
      <c r="W113" s="243"/>
      <c r="X113" s="243"/>
      <c r="Y113" s="243"/>
      <c r="Z113" s="243"/>
      <c r="AA113" s="243"/>
      <c r="AB113" s="243"/>
      <c r="AC113" s="243"/>
      <c r="AD113" s="243"/>
      <c r="AE113" s="243"/>
      <c r="AF113" s="243"/>
      <c r="AG113" s="243"/>
      <c r="AH113" s="243"/>
      <c r="AI113" s="243"/>
      <c r="AJ113" s="243"/>
      <c r="AK113" s="243"/>
      <c r="AL113" s="243"/>
      <c r="AM113" s="243"/>
      <c r="AN113" s="243"/>
      <c r="AO113" s="243"/>
      <c r="AP113" s="243"/>
      <c r="AQ113" s="243"/>
      <c r="AR113" s="243"/>
      <c r="AS113" s="243"/>
      <c r="AT113" s="243"/>
      <c r="AU113" s="243"/>
      <c r="AV113" s="243"/>
      <c r="AW113" s="243"/>
      <c r="AX113" s="243"/>
      <c r="AY113" s="243"/>
      <c r="AZ113" s="243"/>
      <c r="BA113" s="243"/>
      <c r="BB113" s="243"/>
      <c r="BC113" s="243"/>
      <c r="BD113" s="243"/>
      <c r="BE113" s="243"/>
      <c r="BF113" s="243"/>
      <c r="BG113" s="243"/>
      <c r="BH113" s="243"/>
      <c r="BI113" s="243"/>
      <c r="BJ113" s="243"/>
      <c r="BK113" s="243"/>
      <c r="BL113" s="243"/>
      <c r="BM113" s="243"/>
      <c r="BN113" s="243"/>
      <c r="BO113" s="243"/>
      <c r="BP113" s="243"/>
      <c r="BQ113" s="243"/>
      <c r="BR113" s="243"/>
      <c r="BS113" s="243"/>
      <c r="BT113" s="243"/>
      <c r="BU113" s="243"/>
      <c r="BV113" s="243"/>
      <c r="BW113" s="243"/>
      <c r="BX113" s="243"/>
      <c r="BY113" s="243"/>
      <c r="BZ113" s="243"/>
      <c r="CA113" s="243"/>
      <c r="CB113" s="243"/>
      <c r="CC113" s="243"/>
      <c r="CD113" s="243"/>
      <c r="CE113" s="243"/>
      <c r="CF113" s="243"/>
      <c r="CG113" s="243"/>
      <c r="CH113" s="243"/>
      <c r="CI113" s="243"/>
      <c r="CJ113" s="243"/>
      <c r="CK113" s="243"/>
      <c r="CL113" s="243"/>
      <c r="CM113" s="243"/>
      <c r="CN113" s="243"/>
      <c r="CO113" s="243"/>
      <c r="CP113" s="243"/>
      <c r="CQ113" s="243"/>
      <c r="CR113" s="243"/>
      <c r="CS113" s="243"/>
      <c r="CT113" s="243"/>
    </row>
    <row r="114" spans="3:98" x14ac:dyDescent="0.2">
      <c r="C114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43"/>
      <c r="X114" s="243"/>
      <c r="Y114" s="243"/>
      <c r="Z114" s="243"/>
      <c r="AA114" s="243"/>
      <c r="AB114" s="243"/>
      <c r="AC114" s="243"/>
      <c r="AD114" s="243"/>
      <c r="AE114" s="243"/>
      <c r="AF114" s="243"/>
      <c r="AG114" s="243"/>
      <c r="AH114" s="243"/>
      <c r="AI114" s="243"/>
      <c r="AJ114" s="243"/>
      <c r="AK114" s="243"/>
      <c r="AL114" s="243"/>
      <c r="AM114" s="243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  <c r="BA114" s="243"/>
      <c r="BB114" s="243"/>
      <c r="BC114" s="243"/>
      <c r="BD114" s="243"/>
      <c r="BE114" s="243"/>
      <c r="BF114" s="243"/>
      <c r="BG114" s="243"/>
      <c r="BH114" s="243"/>
      <c r="BI114" s="243"/>
      <c r="BJ114" s="243"/>
      <c r="BK114" s="243"/>
      <c r="BL114" s="243"/>
      <c r="BM114" s="243"/>
      <c r="BN114" s="243"/>
      <c r="BO114" s="243"/>
      <c r="BP114" s="243"/>
      <c r="BQ114" s="243"/>
      <c r="BR114" s="243"/>
      <c r="BS114" s="243"/>
      <c r="BT114" s="243"/>
      <c r="BU114" s="243"/>
      <c r="BV114" s="243"/>
      <c r="BW114" s="243"/>
      <c r="BX114" s="243"/>
      <c r="BY114" s="243"/>
      <c r="BZ114" s="243"/>
      <c r="CA114" s="243"/>
      <c r="CB114" s="243"/>
      <c r="CC114" s="243"/>
      <c r="CD114" s="243"/>
      <c r="CE114" s="243"/>
      <c r="CF114" s="243"/>
      <c r="CG114" s="243"/>
      <c r="CH114" s="243"/>
      <c r="CI114" s="243"/>
      <c r="CJ114" s="243"/>
      <c r="CK114" s="243"/>
      <c r="CL114" s="243"/>
      <c r="CM114" s="243"/>
      <c r="CN114" s="243"/>
      <c r="CO114" s="243"/>
      <c r="CP114" s="243"/>
      <c r="CQ114" s="243"/>
      <c r="CR114" s="243"/>
      <c r="CS114" s="243"/>
      <c r="CT114" s="243"/>
    </row>
    <row r="115" spans="3:98" x14ac:dyDescent="0.2">
      <c r="C115"/>
      <c r="D115" s="243"/>
      <c r="E115" s="243"/>
      <c r="F115" s="243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43"/>
      <c r="X115" s="243"/>
      <c r="Y115" s="243"/>
      <c r="Z115" s="243"/>
      <c r="AA115" s="243"/>
      <c r="AB115" s="243"/>
      <c r="AC115" s="243"/>
      <c r="AD115" s="243"/>
      <c r="AE115" s="243"/>
      <c r="AF115" s="243"/>
      <c r="AG115" s="243"/>
      <c r="AH115" s="243"/>
      <c r="AI115" s="243"/>
      <c r="AJ115" s="243"/>
      <c r="AK115" s="243"/>
      <c r="AL115" s="243"/>
      <c r="AM115" s="243"/>
      <c r="AN115" s="243"/>
      <c r="AO115" s="243"/>
      <c r="AP115" s="243"/>
      <c r="AQ115" s="243"/>
      <c r="AR115" s="243"/>
      <c r="AS115" s="243"/>
      <c r="AT115" s="243"/>
      <c r="AU115" s="243"/>
      <c r="AV115" s="243"/>
      <c r="AW115" s="243"/>
      <c r="AX115" s="243"/>
      <c r="AY115" s="243"/>
      <c r="AZ115" s="243"/>
      <c r="BA115" s="243"/>
      <c r="BB115" s="243"/>
      <c r="BC115" s="243"/>
      <c r="BD115" s="243"/>
      <c r="BE115" s="243"/>
      <c r="BF115" s="243"/>
      <c r="BG115" s="243"/>
      <c r="BH115" s="243"/>
      <c r="BI115" s="243"/>
      <c r="BJ115" s="243"/>
      <c r="BK115" s="243"/>
      <c r="BL115" s="243"/>
      <c r="BM115" s="243"/>
      <c r="BN115" s="243"/>
      <c r="BO115" s="243"/>
      <c r="BP115" s="243"/>
      <c r="BQ115" s="243"/>
      <c r="BR115" s="243"/>
      <c r="BS115" s="243"/>
      <c r="BT115" s="243"/>
      <c r="BU115" s="243"/>
      <c r="BV115" s="243"/>
      <c r="BW115" s="243"/>
      <c r="BX115" s="243"/>
      <c r="BY115" s="243"/>
      <c r="BZ115" s="243"/>
      <c r="CA115" s="243"/>
      <c r="CB115" s="243"/>
      <c r="CC115" s="243"/>
      <c r="CD115" s="243"/>
      <c r="CE115" s="243"/>
      <c r="CF115" s="243"/>
      <c r="CG115" s="243"/>
      <c r="CH115" s="243"/>
      <c r="CI115" s="243"/>
      <c r="CJ115" s="243"/>
      <c r="CK115" s="243"/>
      <c r="CL115" s="243"/>
      <c r="CM115" s="243"/>
      <c r="CN115" s="243"/>
      <c r="CO115" s="243"/>
      <c r="CP115" s="243"/>
      <c r="CQ115" s="243"/>
      <c r="CR115" s="243"/>
      <c r="CS115" s="243"/>
      <c r="CT115" s="243"/>
    </row>
    <row r="116" spans="3:98" x14ac:dyDescent="0.2">
      <c r="C116"/>
      <c r="D116" s="243"/>
      <c r="E116" s="243"/>
      <c r="F116" s="243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43"/>
      <c r="X116" s="243"/>
      <c r="Y116" s="243"/>
      <c r="Z116" s="243"/>
      <c r="AA116" s="243"/>
      <c r="AB116" s="243"/>
      <c r="AC116" s="243"/>
      <c r="AD116" s="243"/>
      <c r="AE116" s="243"/>
      <c r="AF116" s="243"/>
      <c r="AG116" s="243"/>
      <c r="AH116" s="243"/>
      <c r="AI116" s="243"/>
      <c r="AJ116" s="243"/>
      <c r="AK116" s="243"/>
      <c r="AL116" s="243"/>
      <c r="AM116" s="243"/>
      <c r="AN116" s="243"/>
      <c r="AO116" s="243"/>
      <c r="AP116" s="243"/>
      <c r="AQ116" s="243"/>
      <c r="AR116" s="243"/>
      <c r="AS116" s="243"/>
      <c r="AT116" s="243"/>
      <c r="AU116" s="243"/>
      <c r="AV116" s="243"/>
      <c r="AW116" s="243"/>
      <c r="AX116" s="243"/>
      <c r="AY116" s="243"/>
      <c r="AZ116" s="243"/>
      <c r="BA116" s="243"/>
      <c r="BB116" s="243"/>
      <c r="BC116" s="243"/>
      <c r="BD116" s="243"/>
      <c r="BE116" s="243"/>
      <c r="BF116" s="243"/>
      <c r="BG116" s="243"/>
      <c r="BH116" s="243"/>
      <c r="BI116" s="243"/>
      <c r="BJ116" s="243"/>
      <c r="BK116" s="243"/>
      <c r="BL116" s="243"/>
      <c r="BM116" s="243"/>
      <c r="BN116" s="243"/>
      <c r="BO116" s="243"/>
      <c r="BP116" s="243"/>
      <c r="BQ116" s="243"/>
      <c r="BR116" s="243"/>
      <c r="BS116" s="243"/>
      <c r="BT116" s="243"/>
      <c r="BU116" s="243"/>
      <c r="BV116" s="243"/>
      <c r="BW116" s="243"/>
      <c r="BX116" s="243"/>
      <c r="BY116" s="243"/>
      <c r="BZ116" s="243"/>
      <c r="CA116" s="243"/>
      <c r="CB116" s="243"/>
      <c r="CC116" s="243"/>
      <c r="CD116" s="243"/>
      <c r="CE116" s="243"/>
      <c r="CF116" s="243"/>
      <c r="CG116" s="243"/>
      <c r="CH116" s="243"/>
      <c r="CI116" s="243"/>
      <c r="CJ116" s="243"/>
      <c r="CK116" s="243"/>
      <c r="CL116" s="243"/>
      <c r="CM116" s="243"/>
      <c r="CN116" s="243"/>
      <c r="CO116" s="243"/>
      <c r="CP116" s="243"/>
      <c r="CQ116" s="243"/>
      <c r="CR116" s="243"/>
      <c r="CS116" s="243"/>
      <c r="CT116" s="243"/>
    </row>
    <row r="117" spans="3:98" x14ac:dyDescent="0.2">
      <c r="C117"/>
      <c r="D117" s="243"/>
      <c r="E117" s="243"/>
      <c r="F117" s="243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43"/>
      <c r="X117" s="243"/>
      <c r="Y117" s="243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43"/>
      <c r="AP117" s="243"/>
      <c r="AQ117" s="243"/>
      <c r="AR117" s="243"/>
      <c r="AS117" s="243"/>
      <c r="AT117" s="243"/>
      <c r="AU117" s="243"/>
      <c r="AV117" s="243"/>
      <c r="AW117" s="243"/>
      <c r="AX117" s="243"/>
      <c r="AY117" s="243"/>
      <c r="AZ117" s="243"/>
      <c r="BA117" s="243"/>
      <c r="BB117" s="243"/>
      <c r="BC117" s="243"/>
      <c r="BD117" s="243"/>
      <c r="BE117" s="243"/>
      <c r="BF117" s="243"/>
      <c r="BG117" s="243"/>
      <c r="BH117" s="243"/>
      <c r="BI117" s="243"/>
      <c r="BJ117" s="243"/>
      <c r="BK117" s="243"/>
      <c r="BL117" s="243"/>
      <c r="BM117" s="243"/>
      <c r="BN117" s="243"/>
      <c r="BO117" s="243"/>
      <c r="BP117" s="243"/>
      <c r="BQ117" s="243"/>
      <c r="BR117" s="243"/>
      <c r="BS117" s="243"/>
      <c r="BT117" s="243"/>
      <c r="BU117" s="243"/>
      <c r="BV117" s="243"/>
      <c r="BW117" s="243"/>
      <c r="BX117" s="243"/>
      <c r="BY117" s="243"/>
      <c r="BZ117" s="243"/>
      <c r="CA117" s="243"/>
      <c r="CB117" s="243"/>
      <c r="CC117" s="243"/>
      <c r="CD117" s="243"/>
      <c r="CE117" s="243"/>
      <c r="CF117" s="243"/>
      <c r="CG117" s="243"/>
      <c r="CH117" s="243"/>
      <c r="CI117" s="243"/>
      <c r="CJ117" s="243"/>
      <c r="CK117" s="243"/>
      <c r="CL117" s="243"/>
      <c r="CM117" s="243"/>
      <c r="CN117" s="243"/>
      <c r="CO117" s="243"/>
      <c r="CP117" s="243"/>
      <c r="CQ117" s="243"/>
      <c r="CR117" s="243"/>
      <c r="CS117" s="243"/>
      <c r="CT117" s="243"/>
    </row>
    <row r="118" spans="3:98" x14ac:dyDescent="0.2">
      <c r="C118"/>
      <c r="D118" s="243"/>
      <c r="E118" s="243"/>
      <c r="F118" s="243"/>
      <c r="G118" s="243"/>
      <c r="H118" s="243"/>
      <c r="I118" s="243"/>
      <c r="J118" s="243"/>
      <c r="K118" s="243"/>
      <c r="L118" s="243"/>
      <c r="M118" s="243"/>
      <c r="N118" s="243"/>
      <c r="O118" s="243"/>
      <c r="P118" s="243"/>
      <c r="Q118" s="243"/>
      <c r="R118" s="243"/>
      <c r="S118" s="243"/>
      <c r="T118" s="243"/>
      <c r="U118" s="243"/>
      <c r="V118" s="243"/>
      <c r="W118" s="243"/>
      <c r="X118" s="243"/>
      <c r="Y118" s="243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43"/>
      <c r="AR118" s="243"/>
      <c r="AS118" s="243"/>
      <c r="AT118" s="243"/>
      <c r="AU118" s="243"/>
      <c r="AV118" s="243"/>
      <c r="AW118" s="243"/>
      <c r="AX118" s="243"/>
      <c r="AY118" s="243"/>
      <c r="AZ118" s="243"/>
      <c r="BA118" s="243"/>
      <c r="BB118" s="243"/>
      <c r="BC118" s="243"/>
      <c r="BD118" s="243"/>
      <c r="BE118" s="243"/>
      <c r="BF118" s="243"/>
      <c r="BG118" s="243"/>
      <c r="BH118" s="243"/>
      <c r="BI118" s="243"/>
      <c r="BJ118" s="243"/>
      <c r="BK118" s="243"/>
      <c r="BL118" s="243"/>
      <c r="BM118" s="243"/>
      <c r="BN118" s="243"/>
      <c r="BO118" s="243"/>
      <c r="BP118" s="243"/>
      <c r="BQ118" s="243"/>
      <c r="BR118" s="243"/>
      <c r="BS118" s="243"/>
      <c r="BT118" s="243"/>
      <c r="BU118" s="243"/>
      <c r="BV118" s="243"/>
      <c r="BW118" s="243"/>
      <c r="BX118" s="243"/>
      <c r="BY118" s="243"/>
      <c r="BZ118" s="243"/>
      <c r="CA118" s="243"/>
      <c r="CB118" s="243"/>
      <c r="CC118" s="243"/>
      <c r="CD118" s="243"/>
      <c r="CE118" s="243"/>
      <c r="CF118" s="243"/>
      <c r="CG118" s="243"/>
      <c r="CH118" s="243"/>
      <c r="CI118" s="243"/>
      <c r="CJ118" s="243"/>
      <c r="CK118" s="243"/>
      <c r="CL118" s="243"/>
      <c r="CM118" s="243"/>
      <c r="CN118" s="243"/>
      <c r="CO118" s="243"/>
      <c r="CP118" s="243"/>
      <c r="CQ118" s="243"/>
      <c r="CR118" s="243"/>
      <c r="CS118" s="243"/>
      <c r="CT118" s="243"/>
    </row>
    <row r="119" spans="3:98" x14ac:dyDescent="0.2">
      <c r="C119"/>
      <c r="D119" s="243"/>
      <c r="E119" s="243"/>
      <c r="F119" s="243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43"/>
      <c r="X119" s="243"/>
      <c r="Y119" s="243"/>
      <c r="Z119" s="243"/>
      <c r="AA119" s="243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43"/>
      <c r="AR119" s="243"/>
      <c r="AS119" s="243"/>
      <c r="AT119" s="243"/>
      <c r="AU119" s="243"/>
      <c r="AV119" s="243"/>
      <c r="AW119" s="243"/>
      <c r="AX119" s="243"/>
      <c r="AY119" s="243"/>
      <c r="AZ119" s="243"/>
      <c r="BA119" s="243"/>
      <c r="BB119" s="243"/>
      <c r="BC119" s="243"/>
      <c r="BD119" s="243"/>
      <c r="BE119" s="243"/>
      <c r="BF119" s="243"/>
      <c r="BG119" s="243"/>
      <c r="BH119" s="243"/>
      <c r="BI119" s="243"/>
      <c r="BJ119" s="243"/>
      <c r="BK119" s="243"/>
      <c r="BL119" s="243"/>
      <c r="BM119" s="243"/>
      <c r="BN119" s="243"/>
      <c r="BO119" s="243"/>
      <c r="BP119" s="243"/>
      <c r="BQ119" s="243"/>
      <c r="BR119" s="243"/>
      <c r="BS119" s="243"/>
      <c r="BT119" s="243"/>
      <c r="BU119" s="243"/>
      <c r="BV119" s="243"/>
      <c r="BW119" s="243"/>
      <c r="BX119" s="243"/>
      <c r="BY119" s="243"/>
      <c r="BZ119" s="243"/>
      <c r="CA119" s="243"/>
      <c r="CB119" s="243"/>
      <c r="CC119" s="243"/>
      <c r="CD119" s="243"/>
      <c r="CE119" s="243"/>
      <c r="CF119" s="243"/>
      <c r="CG119" s="243"/>
      <c r="CH119" s="243"/>
      <c r="CI119" s="243"/>
      <c r="CJ119" s="243"/>
      <c r="CK119" s="243"/>
      <c r="CL119" s="243"/>
      <c r="CM119" s="243"/>
      <c r="CN119" s="243"/>
      <c r="CO119" s="243"/>
      <c r="CP119" s="243"/>
      <c r="CQ119" s="243"/>
      <c r="CR119" s="243"/>
      <c r="CS119" s="243"/>
      <c r="CT119" s="243"/>
    </row>
    <row r="120" spans="3:98" x14ac:dyDescent="0.2">
      <c r="C120"/>
      <c r="D120" s="243"/>
      <c r="E120" s="243"/>
      <c r="F120" s="243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43"/>
      <c r="X120" s="243"/>
      <c r="Y120" s="243"/>
      <c r="Z120" s="243"/>
      <c r="AA120" s="243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43"/>
      <c r="AR120" s="243"/>
      <c r="AS120" s="243"/>
      <c r="AT120" s="243"/>
      <c r="AU120" s="243"/>
      <c r="AV120" s="243"/>
      <c r="AW120" s="243"/>
      <c r="AX120" s="243"/>
      <c r="AY120" s="243"/>
      <c r="AZ120" s="243"/>
      <c r="BA120" s="243"/>
      <c r="BB120" s="243"/>
      <c r="BC120" s="243"/>
      <c r="BD120" s="243"/>
      <c r="BE120" s="243"/>
      <c r="BF120" s="243"/>
      <c r="BG120" s="243"/>
      <c r="BH120" s="243"/>
      <c r="BI120" s="243"/>
      <c r="BJ120" s="243"/>
      <c r="BK120" s="243"/>
      <c r="BL120" s="243"/>
      <c r="BM120" s="243"/>
      <c r="BN120" s="243"/>
      <c r="BO120" s="243"/>
      <c r="BP120" s="243"/>
      <c r="BQ120" s="243"/>
      <c r="BR120" s="243"/>
      <c r="BS120" s="243"/>
      <c r="BT120" s="243"/>
      <c r="BU120" s="243"/>
      <c r="BV120" s="243"/>
      <c r="BW120" s="243"/>
      <c r="BX120" s="243"/>
      <c r="BY120" s="243"/>
      <c r="BZ120" s="243"/>
      <c r="CA120" s="243"/>
      <c r="CB120" s="243"/>
      <c r="CC120" s="243"/>
      <c r="CD120" s="243"/>
      <c r="CE120" s="243"/>
      <c r="CF120" s="243"/>
      <c r="CG120" s="243"/>
      <c r="CH120" s="243"/>
      <c r="CI120" s="243"/>
      <c r="CJ120" s="243"/>
      <c r="CK120" s="243"/>
      <c r="CL120" s="243"/>
      <c r="CM120" s="243"/>
      <c r="CN120" s="243"/>
      <c r="CO120" s="243"/>
      <c r="CP120" s="243"/>
      <c r="CQ120" s="243"/>
      <c r="CR120" s="243"/>
      <c r="CS120" s="243"/>
      <c r="CT120" s="243"/>
    </row>
    <row r="121" spans="3:98" x14ac:dyDescent="0.2">
      <c r="C121"/>
      <c r="D121" s="243"/>
      <c r="E121" s="243"/>
      <c r="F121" s="243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43"/>
      <c r="X121" s="243"/>
      <c r="Y121" s="243"/>
      <c r="Z121" s="243"/>
      <c r="AA121" s="243"/>
      <c r="AB121" s="243"/>
      <c r="AC121" s="243"/>
      <c r="AD121" s="243"/>
      <c r="AE121" s="243"/>
      <c r="AF121" s="243"/>
      <c r="AG121" s="243"/>
      <c r="AH121" s="243"/>
      <c r="AI121" s="243"/>
      <c r="AJ121" s="243"/>
      <c r="AK121" s="243"/>
      <c r="AL121" s="243"/>
      <c r="AM121" s="243"/>
      <c r="AN121" s="243"/>
      <c r="AO121" s="243"/>
      <c r="AP121" s="243"/>
      <c r="AQ121" s="243"/>
      <c r="AR121" s="243"/>
      <c r="AS121" s="243"/>
      <c r="AT121" s="243"/>
      <c r="AU121" s="243"/>
      <c r="AV121" s="243"/>
      <c r="AW121" s="243"/>
      <c r="AX121" s="243"/>
      <c r="AY121" s="243"/>
      <c r="AZ121" s="243"/>
      <c r="BA121" s="243"/>
      <c r="BB121" s="243"/>
      <c r="BC121" s="243"/>
      <c r="BD121" s="243"/>
      <c r="BE121" s="243"/>
      <c r="BF121" s="243"/>
      <c r="BG121" s="243"/>
      <c r="BH121" s="243"/>
      <c r="BI121" s="243"/>
      <c r="BJ121" s="243"/>
      <c r="BK121" s="243"/>
      <c r="BL121" s="243"/>
      <c r="BM121" s="243"/>
      <c r="BN121" s="243"/>
      <c r="BO121" s="243"/>
      <c r="BP121" s="243"/>
      <c r="BQ121" s="243"/>
      <c r="BR121" s="243"/>
      <c r="BS121" s="243"/>
      <c r="BT121" s="243"/>
      <c r="BU121" s="243"/>
      <c r="BV121" s="243"/>
      <c r="BW121" s="243"/>
      <c r="BX121" s="243"/>
      <c r="BY121" s="243"/>
      <c r="BZ121" s="243"/>
      <c r="CA121" s="243"/>
      <c r="CB121" s="243"/>
      <c r="CC121" s="243"/>
      <c r="CD121" s="243"/>
      <c r="CE121" s="243"/>
      <c r="CF121" s="243"/>
      <c r="CG121" s="243"/>
      <c r="CH121" s="243"/>
      <c r="CI121" s="243"/>
      <c r="CJ121" s="243"/>
      <c r="CK121" s="243"/>
      <c r="CL121" s="243"/>
      <c r="CM121" s="243"/>
      <c r="CN121" s="243"/>
      <c r="CO121" s="243"/>
      <c r="CP121" s="243"/>
      <c r="CQ121" s="243"/>
      <c r="CR121" s="243"/>
      <c r="CS121" s="243"/>
      <c r="CT121" s="243"/>
    </row>
    <row r="122" spans="3:98" x14ac:dyDescent="0.2">
      <c r="C122"/>
      <c r="D122" s="243"/>
      <c r="E122" s="243"/>
      <c r="F122" s="243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43"/>
      <c r="X122" s="243"/>
      <c r="Y122" s="243"/>
      <c r="Z122" s="243"/>
      <c r="AA122" s="243"/>
      <c r="AB122" s="243"/>
      <c r="AC122" s="243"/>
      <c r="AD122" s="243"/>
      <c r="AE122" s="243"/>
      <c r="AF122" s="243"/>
      <c r="AG122" s="243"/>
      <c r="AH122" s="243"/>
      <c r="AI122" s="243"/>
      <c r="AJ122" s="243"/>
      <c r="AK122" s="243"/>
      <c r="AL122" s="243"/>
      <c r="AM122" s="243"/>
      <c r="AN122" s="243"/>
      <c r="AO122" s="243"/>
      <c r="AP122" s="243"/>
      <c r="AQ122" s="243"/>
      <c r="AR122" s="243"/>
      <c r="AS122" s="243"/>
      <c r="AT122" s="243"/>
      <c r="AU122" s="243"/>
      <c r="AV122" s="243"/>
      <c r="AW122" s="243"/>
      <c r="AX122" s="243"/>
      <c r="AY122" s="243"/>
      <c r="AZ122" s="243"/>
      <c r="BA122" s="243"/>
      <c r="BB122" s="243"/>
      <c r="BC122" s="243"/>
      <c r="BD122" s="243"/>
      <c r="BE122" s="243"/>
      <c r="BF122" s="243"/>
      <c r="BG122" s="243"/>
      <c r="BH122" s="243"/>
      <c r="BI122" s="243"/>
      <c r="BJ122" s="243"/>
      <c r="BK122" s="243"/>
      <c r="BL122" s="243"/>
      <c r="BM122" s="243"/>
      <c r="BN122" s="243"/>
      <c r="BO122" s="243"/>
      <c r="BP122" s="243"/>
      <c r="BQ122" s="243"/>
      <c r="BR122" s="243"/>
      <c r="BS122" s="243"/>
      <c r="BT122" s="243"/>
      <c r="BU122" s="243"/>
      <c r="BV122" s="243"/>
      <c r="BW122" s="243"/>
      <c r="BX122" s="243"/>
      <c r="BY122" s="243"/>
      <c r="BZ122" s="243"/>
      <c r="CA122" s="243"/>
      <c r="CB122" s="243"/>
      <c r="CC122" s="243"/>
      <c r="CD122" s="243"/>
      <c r="CE122" s="243"/>
      <c r="CF122" s="243"/>
      <c r="CG122" s="243"/>
      <c r="CH122" s="243"/>
      <c r="CI122" s="243"/>
      <c r="CJ122" s="243"/>
      <c r="CK122" s="243"/>
      <c r="CL122" s="243"/>
      <c r="CM122" s="243"/>
      <c r="CN122" s="243"/>
      <c r="CO122" s="243"/>
      <c r="CP122" s="243"/>
      <c r="CQ122" s="243"/>
      <c r="CR122" s="243"/>
      <c r="CS122" s="243"/>
      <c r="CT122" s="243"/>
    </row>
    <row r="123" spans="3:98" x14ac:dyDescent="0.2">
      <c r="C123"/>
      <c r="D123" s="243"/>
      <c r="E123" s="243"/>
      <c r="F123" s="243"/>
      <c r="G123" s="243"/>
      <c r="H123" s="243"/>
      <c r="I123" s="243"/>
      <c r="J123" s="243"/>
      <c r="K123" s="243"/>
      <c r="L123" s="243"/>
      <c r="M123" s="243"/>
      <c r="N123" s="243"/>
      <c r="O123" s="243"/>
      <c r="P123" s="243"/>
      <c r="Q123" s="243"/>
      <c r="R123" s="243"/>
      <c r="S123" s="243"/>
      <c r="T123" s="243"/>
      <c r="U123" s="243"/>
      <c r="V123" s="243"/>
      <c r="W123" s="243"/>
      <c r="X123" s="243"/>
      <c r="Y123" s="243"/>
      <c r="Z123" s="243"/>
      <c r="AA123" s="243"/>
      <c r="AB123" s="243"/>
      <c r="AC123" s="243"/>
      <c r="AD123" s="243"/>
      <c r="AE123" s="243"/>
      <c r="AF123" s="243"/>
      <c r="AG123" s="243"/>
      <c r="AH123" s="243"/>
      <c r="AI123" s="243"/>
      <c r="AJ123" s="243"/>
      <c r="AK123" s="243"/>
      <c r="AL123" s="243"/>
      <c r="AM123" s="243"/>
      <c r="AN123" s="243"/>
      <c r="AO123" s="243"/>
      <c r="AP123" s="243"/>
      <c r="AQ123" s="243"/>
      <c r="AR123" s="243"/>
      <c r="AS123" s="243"/>
      <c r="AT123" s="243"/>
      <c r="AU123" s="243"/>
      <c r="AV123" s="243"/>
      <c r="AW123" s="243"/>
      <c r="AX123" s="243"/>
      <c r="AY123" s="243"/>
      <c r="AZ123" s="243"/>
      <c r="BA123" s="243"/>
      <c r="BB123" s="243"/>
      <c r="BC123" s="243"/>
      <c r="BD123" s="243"/>
      <c r="BE123" s="243"/>
      <c r="BF123" s="243"/>
      <c r="BG123" s="243"/>
      <c r="BH123" s="243"/>
      <c r="BI123" s="243"/>
      <c r="BJ123" s="243"/>
      <c r="BK123" s="243"/>
      <c r="BL123" s="243"/>
      <c r="BM123" s="243"/>
      <c r="BN123" s="243"/>
      <c r="BO123" s="243"/>
      <c r="BP123" s="243"/>
      <c r="BQ123" s="243"/>
      <c r="BR123" s="243"/>
      <c r="BS123" s="243"/>
      <c r="BT123" s="243"/>
      <c r="BU123" s="243"/>
      <c r="BV123" s="243"/>
      <c r="BW123" s="243"/>
      <c r="BX123" s="243"/>
      <c r="BY123" s="243"/>
      <c r="BZ123" s="243"/>
      <c r="CA123" s="243"/>
      <c r="CB123" s="243"/>
      <c r="CC123" s="243"/>
      <c r="CD123" s="243"/>
      <c r="CE123" s="243"/>
      <c r="CF123" s="243"/>
      <c r="CG123" s="243"/>
      <c r="CH123" s="243"/>
      <c r="CI123" s="243"/>
      <c r="CJ123" s="243"/>
      <c r="CK123" s="243"/>
      <c r="CL123" s="243"/>
      <c r="CM123" s="243"/>
      <c r="CN123" s="243"/>
      <c r="CO123" s="243"/>
      <c r="CP123" s="243"/>
      <c r="CQ123" s="243"/>
      <c r="CR123" s="243"/>
      <c r="CS123" s="243"/>
      <c r="CT123" s="243"/>
    </row>
    <row r="124" spans="3:98" x14ac:dyDescent="0.2">
      <c r="C124"/>
      <c r="D124" s="243"/>
      <c r="E124" s="243"/>
      <c r="F124" s="243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43"/>
      <c r="X124" s="243"/>
      <c r="Y124" s="243"/>
      <c r="Z124" s="243"/>
      <c r="AA124" s="243"/>
      <c r="AB124" s="243"/>
      <c r="AC124" s="243"/>
      <c r="AD124" s="243"/>
      <c r="AE124" s="243"/>
      <c r="AF124" s="243"/>
      <c r="AG124" s="243"/>
      <c r="AH124" s="243"/>
      <c r="AI124" s="243"/>
      <c r="AJ124" s="243"/>
      <c r="AK124" s="243"/>
      <c r="AL124" s="243"/>
      <c r="AM124" s="243"/>
      <c r="AN124" s="243"/>
      <c r="AO124" s="243"/>
      <c r="AP124" s="243"/>
      <c r="AQ124" s="243"/>
      <c r="AR124" s="243"/>
      <c r="AS124" s="243"/>
      <c r="AT124" s="243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</row>
    <row r="125" spans="3:98" x14ac:dyDescent="0.2">
      <c r="C125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43"/>
      <c r="AI125" s="243"/>
      <c r="AJ125" s="243"/>
      <c r="AK125" s="243"/>
      <c r="AL125" s="243"/>
      <c r="AM125" s="243"/>
      <c r="AN125" s="243"/>
      <c r="AO125" s="243"/>
      <c r="AP125" s="243"/>
      <c r="AQ125" s="243"/>
      <c r="AR125" s="243"/>
      <c r="AS125" s="243"/>
      <c r="AT125" s="243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</row>
    <row r="126" spans="3:98" x14ac:dyDescent="0.2">
      <c r="C126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43"/>
      <c r="AI126" s="243"/>
      <c r="AJ126" s="243"/>
      <c r="AK126" s="243"/>
      <c r="AL126" s="243"/>
      <c r="AM126" s="243"/>
      <c r="AN126" s="243"/>
      <c r="AO126" s="243"/>
      <c r="AP126" s="243"/>
      <c r="AQ126" s="243"/>
      <c r="AR126" s="243"/>
      <c r="AS126" s="243"/>
      <c r="AT126" s="243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</row>
    <row r="127" spans="3:98" x14ac:dyDescent="0.2">
      <c r="C127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43"/>
      <c r="AI127" s="243"/>
      <c r="AJ127" s="243"/>
      <c r="AK127" s="243"/>
      <c r="AL127" s="243"/>
      <c r="AM127" s="243"/>
      <c r="AN127" s="243"/>
      <c r="AO127" s="243"/>
      <c r="AP127" s="243"/>
      <c r="AQ127" s="243"/>
      <c r="AR127" s="243"/>
      <c r="AS127" s="243"/>
      <c r="AT127" s="243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</row>
    <row r="128" spans="3:98" x14ac:dyDescent="0.2">
      <c r="C128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43"/>
      <c r="AI128" s="243"/>
      <c r="AJ128" s="243"/>
      <c r="AK128" s="243"/>
      <c r="AL128" s="243"/>
      <c r="AM128" s="243"/>
      <c r="AN128" s="243"/>
      <c r="AO128" s="243"/>
      <c r="AP128" s="243"/>
      <c r="AQ128" s="243"/>
      <c r="AR128" s="243"/>
      <c r="AS128" s="243"/>
      <c r="AT128" s="243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</row>
    <row r="129" spans="3:98" x14ac:dyDescent="0.2">
      <c r="C129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43"/>
      <c r="X129" s="243"/>
      <c r="Y129" s="243"/>
      <c r="Z129" s="243"/>
      <c r="AA129" s="243"/>
      <c r="AB129" s="243"/>
      <c r="AC129" s="243"/>
      <c r="AD129" s="243"/>
      <c r="AE129" s="243"/>
      <c r="AF129" s="243"/>
      <c r="AG129" s="243"/>
      <c r="AH129" s="243"/>
      <c r="AI129" s="243"/>
      <c r="AJ129" s="243"/>
      <c r="AK129" s="243"/>
      <c r="AL129" s="243"/>
      <c r="AM129" s="243"/>
      <c r="AN129" s="243"/>
      <c r="AO129" s="243"/>
      <c r="AP129" s="243"/>
      <c r="AQ129" s="243"/>
      <c r="AR129" s="243"/>
      <c r="AS129" s="243"/>
      <c r="AT129" s="243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</row>
    <row r="130" spans="3:98" x14ac:dyDescent="0.2">
      <c r="C130"/>
      <c r="D130" s="243"/>
      <c r="E130" s="243"/>
      <c r="F130" s="243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43"/>
      <c r="X130" s="243"/>
      <c r="Y130" s="243"/>
      <c r="Z130" s="243"/>
      <c r="AA130" s="243"/>
      <c r="AB130" s="243"/>
      <c r="AC130" s="243"/>
      <c r="AD130" s="243"/>
      <c r="AE130" s="243"/>
      <c r="AF130" s="243"/>
      <c r="AG130" s="243"/>
      <c r="AH130" s="243"/>
      <c r="AI130" s="243"/>
      <c r="AJ130" s="243"/>
      <c r="AK130" s="243"/>
      <c r="AL130" s="243"/>
      <c r="AM130" s="243"/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</row>
    <row r="131" spans="3:98" x14ac:dyDescent="0.2">
      <c r="C131"/>
      <c r="D131" s="243"/>
      <c r="E131" s="243"/>
      <c r="F131" s="243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43"/>
      <c r="X131" s="243"/>
      <c r="Y131" s="243"/>
      <c r="Z131" s="243"/>
      <c r="AA131" s="243"/>
      <c r="AB131" s="243"/>
      <c r="AC131" s="243"/>
      <c r="AD131" s="243"/>
      <c r="AE131" s="243"/>
      <c r="AF131" s="243"/>
      <c r="AG131" s="243"/>
      <c r="AH131" s="243"/>
      <c r="AI131" s="243"/>
      <c r="AJ131" s="243"/>
      <c r="AK131" s="243"/>
      <c r="AL131" s="24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</row>
    <row r="132" spans="3:98" x14ac:dyDescent="0.2">
      <c r="C132"/>
      <c r="D132" s="243"/>
      <c r="E132" s="243"/>
      <c r="F132" s="243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  <c r="AA132" s="243"/>
      <c r="AB132" s="243"/>
      <c r="AC132" s="243"/>
      <c r="AD132" s="243"/>
      <c r="AE132" s="243"/>
      <c r="AF132" s="243"/>
      <c r="AG132" s="243"/>
      <c r="AH132" s="243"/>
      <c r="AI132" s="243"/>
      <c r="AJ132" s="243"/>
      <c r="AK132" s="243"/>
      <c r="AL132" s="24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</row>
    <row r="133" spans="3:98" x14ac:dyDescent="0.2">
      <c r="C133"/>
      <c r="D133" s="243"/>
      <c r="E133" s="243"/>
      <c r="F133" s="243"/>
      <c r="G133" s="243"/>
      <c r="H133" s="243"/>
      <c r="I133" s="243"/>
      <c r="J133" s="243"/>
      <c r="K133" s="243"/>
      <c r="L133" s="243"/>
      <c r="M133" s="243"/>
      <c r="N133" s="243"/>
      <c r="O133" s="243"/>
      <c r="P133" s="243"/>
      <c r="Q133" s="243"/>
      <c r="R133" s="243"/>
      <c r="S133" s="243"/>
      <c r="T133" s="243"/>
      <c r="U133" s="243"/>
      <c r="V133" s="243"/>
      <c r="W133" s="243"/>
      <c r="X133" s="243"/>
      <c r="Y133" s="243"/>
      <c r="Z133" s="243"/>
      <c r="AA133" s="243"/>
      <c r="AB133" s="243"/>
      <c r="AC133" s="243"/>
      <c r="AD133" s="243"/>
      <c r="AE133" s="243"/>
      <c r="AF133" s="243"/>
      <c r="AG133" s="243"/>
      <c r="AH133" s="243"/>
      <c r="AI133" s="243"/>
      <c r="AJ133" s="243"/>
      <c r="AK133" s="243"/>
      <c r="AL133" s="24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</row>
    <row r="134" spans="3:98" x14ac:dyDescent="0.2">
      <c r="C134"/>
      <c r="D134" s="243"/>
      <c r="E134" s="243"/>
      <c r="F134" s="243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43"/>
      <c r="X134" s="243"/>
      <c r="Y134" s="243"/>
      <c r="Z134" s="243"/>
      <c r="AA134" s="243"/>
      <c r="AB134" s="243"/>
      <c r="AC134" s="243"/>
      <c r="AD134" s="243"/>
      <c r="AE134" s="243"/>
      <c r="AF134" s="243"/>
      <c r="AG134" s="243"/>
      <c r="AH134" s="243"/>
      <c r="AI134" s="243"/>
      <c r="AJ134" s="243"/>
      <c r="AK134" s="243"/>
      <c r="AL134" s="24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</row>
    <row r="135" spans="3:98" x14ac:dyDescent="0.2">
      <c r="C135"/>
      <c r="D135" s="243"/>
      <c r="E135" s="243"/>
      <c r="F135" s="243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43"/>
      <c r="X135" s="243"/>
      <c r="Y135" s="243"/>
      <c r="Z135" s="243"/>
      <c r="AA135" s="243"/>
      <c r="AB135" s="243"/>
      <c r="AC135" s="243"/>
      <c r="AD135" s="243"/>
      <c r="AE135" s="243"/>
      <c r="AF135" s="243"/>
      <c r="AG135" s="243"/>
      <c r="AH135" s="243"/>
      <c r="AI135" s="243"/>
      <c r="AJ135" s="243"/>
      <c r="AK135" s="243"/>
      <c r="AL135" s="24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</row>
    <row r="136" spans="3:98" x14ac:dyDescent="0.2">
      <c r="C136"/>
      <c r="D136" s="243"/>
      <c r="E136" s="243"/>
      <c r="F136" s="243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43"/>
      <c r="X136" s="243"/>
      <c r="Y136" s="243"/>
      <c r="Z136" s="243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243"/>
      <c r="AK136" s="243"/>
      <c r="AL136" s="24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</row>
    <row r="137" spans="3:98" x14ac:dyDescent="0.2">
      <c r="C137"/>
      <c r="D137" s="243"/>
      <c r="E137" s="243"/>
      <c r="F137" s="243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43"/>
      <c r="X137" s="243"/>
      <c r="Y137" s="243"/>
      <c r="Z137" s="243"/>
      <c r="AA137" s="243"/>
      <c r="AB137" s="243"/>
      <c r="AC137" s="243"/>
      <c r="AD137" s="243"/>
      <c r="AE137" s="243"/>
      <c r="AF137" s="243"/>
      <c r="AG137" s="243"/>
      <c r="AH137" s="243"/>
      <c r="AI137" s="243"/>
      <c r="AJ137" s="243"/>
      <c r="AK137" s="243"/>
      <c r="AL137" s="24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</row>
    <row r="138" spans="3:98" x14ac:dyDescent="0.2">
      <c r="C138"/>
      <c r="D138" s="243"/>
      <c r="E138" s="243"/>
      <c r="F138" s="243"/>
      <c r="G138" s="243"/>
      <c r="H138" s="243"/>
      <c r="I138" s="243"/>
      <c r="J138" s="243"/>
      <c r="K138" s="243"/>
      <c r="L138" s="243"/>
      <c r="M138" s="243"/>
      <c r="N138" s="243"/>
      <c r="O138" s="243"/>
      <c r="P138" s="243"/>
      <c r="Q138" s="243"/>
      <c r="R138" s="243"/>
      <c r="S138" s="243"/>
      <c r="T138" s="243"/>
      <c r="U138" s="243"/>
      <c r="V138" s="243"/>
      <c r="W138" s="243"/>
      <c r="X138" s="243"/>
      <c r="Y138" s="243"/>
      <c r="Z138" s="243"/>
      <c r="AA138" s="243"/>
      <c r="AB138" s="243"/>
      <c r="AC138" s="243"/>
      <c r="AD138" s="243"/>
      <c r="AE138" s="243"/>
      <c r="AF138" s="243"/>
      <c r="AG138" s="243"/>
      <c r="AH138" s="243"/>
      <c r="AI138" s="243"/>
      <c r="AJ138" s="243"/>
      <c r="AK138" s="243"/>
      <c r="AL138" s="24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</row>
    <row r="139" spans="3:98" x14ac:dyDescent="0.2">
      <c r="C139"/>
      <c r="D139" s="243"/>
      <c r="E139" s="243"/>
      <c r="F139" s="243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43"/>
      <c r="X139" s="243"/>
      <c r="Y139" s="243"/>
      <c r="Z139" s="243"/>
      <c r="AA139" s="243"/>
      <c r="AB139" s="243"/>
      <c r="AC139" s="243"/>
      <c r="AD139" s="243"/>
      <c r="AE139" s="243"/>
      <c r="AF139" s="243"/>
      <c r="AG139" s="243"/>
      <c r="AH139" s="243"/>
      <c r="AI139" s="243"/>
      <c r="AJ139" s="243"/>
      <c r="AK139" s="243"/>
      <c r="AL139" s="24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</row>
    <row r="140" spans="3:98" x14ac:dyDescent="0.2">
      <c r="C140"/>
      <c r="D140" s="243"/>
      <c r="E140" s="243"/>
      <c r="F140" s="243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3"/>
      <c r="T140" s="243"/>
      <c r="U140" s="243"/>
      <c r="V140" s="243"/>
      <c r="W140" s="243"/>
      <c r="X140" s="243"/>
      <c r="Y140" s="243"/>
      <c r="Z140" s="243"/>
      <c r="AA140" s="243"/>
      <c r="AB140" s="243"/>
      <c r="AC140" s="243"/>
      <c r="AD140" s="243"/>
      <c r="AE140" s="243"/>
      <c r="AF140" s="243"/>
      <c r="AG140" s="243"/>
      <c r="AH140" s="243"/>
      <c r="AI140" s="243"/>
      <c r="AJ140" s="243"/>
      <c r="AK140" s="243"/>
      <c r="AL140" s="243"/>
      <c r="AM140" s="243"/>
      <c r="AN140" s="243"/>
      <c r="AO140" s="243"/>
      <c r="AP140" s="243"/>
      <c r="AQ140" s="243"/>
      <c r="AR140" s="243"/>
      <c r="AS140" s="243"/>
      <c r="AT140" s="243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</row>
    <row r="141" spans="3:98" x14ac:dyDescent="0.2">
      <c r="C141"/>
      <c r="D141" s="243"/>
      <c r="E141" s="243"/>
      <c r="F141" s="243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43"/>
      <c r="X141" s="243"/>
      <c r="Y141" s="243"/>
      <c r="Z141" s="243"/>
      <c r="AA141" s="243"/>
      <c r="AB141" s="243"/>
      <c r="AC141" s="243"/>
      <c r="AD141" s="243"/>
      <c r="AE141" s="243"/>
      <c r="AF141" s="243"/>
      <c r="AG141" s="243"/>
      <c r="AH141" s="243"/>
      <c r="AI141" s="243"/>
      <c r="AJ141" s="243"/>
      <c r="AK141" s="243"/>
      <c r="AL141" s="243"/>
      <c r="AM141" s="243"/>
      <c r="AN141" s="243"/>
      <c r="AO141" s="243"/>
      <c r="AP141" s="243"/>
      <c r="AQ141" s="243"/>
      <c r="AR141" s="243"/>
      <c r="AS141" s="243"/>
      <c r="AT141" s="243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</row>
    <row r="142" spans="3:98" x14ac:dyDescent="0.2">
      <c r="C142"/>
      <c r="D142" s="243"/>
      <c r="E142" s="243"/>
      <c r="F142" s="243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43"/>
      <c r="X142" s="243"/>
      <c r="Y142" s="243"/>
      <c r="Z142" s="243"/>
      <c r="AA142" s="243"/>
      <c r="AB142" s="243"/>
      <c r="AC142" s="243"/>
      <c r="AD142" s="243"/>
      <c r="AE142" s="243"/>
      <c r="AF142" s="243"/>
      <c r="AG142" s="243"/>
      <c r="AH142" s="243"/>
      <c r="AI142" s="243"/>
      <c r="AJ142" s="243"/>
      <c r="AK142" s="243"/>
      <c r="AL142" s="243"/>
      <c r="AM142" s="243"/>
      <c r="AN142" s="243"/>
      <c r="AO142" s="243"/>
      <c r="AP142" s="243"/>
      <c r="AQ142" s="243"/>
      <c r="AR142" s="243"/>
      <c r="AS142" s="243"/>
      <c r="AT142" s="243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</row>
    <row r="143" spans="3:98" x14ac:dyDescent="0.2">
      <c r="C143"/>
      <c r="D143" s="243"/>
      <c r="E143" s="243"/>
      <c r="F143" s="243"/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Q143" s="243"/>
      <c r="R143" s="243"/>
      <c r="S143" s="243"/>
      <c r="T143" s="243"/>
      <c r="U143" s="243"/>
      <c r="V143" s="243"/>
      <c r="W143" s="243"/>
      <c r="X143" s="243"/>
      <c r="Y143" s="243"/>
      <c r="Z143" s="243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243"/>
      <c r="AK143" s="243"/>
      <c r="AL143" s="243"/>
      <c r="AM143" s="243"/>
      <c r="AN143" s="243"/>
      <c r="AO143" s="243"/>
      <c r="AP143" s="243"/>
      <c r="AQ143" s="243"/>
      <c r="AR143" s="243"/>
      <c r="AS143" s="243"/>
      <c r="AT143" s="243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</row>
    <row r="144" spans="3:98" x14ac:dyDescent="0.2">
      <c r="C144"/>
      <c r="D144" s="243"/>
      <c r="E144" s="243"/>
      <c r="F144" s="243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43"/>
      <c r="X144" s="243"/>
      <c r="Y144" s="243"/>
      <c r="Z144" s="243"/>
      <c r="AA144" s="243"/>
      <c r="AB144" s="243"/>
      <c r="AC144" s="243"/>
      <c r="AD144" s="243"/>
      <c r="AE144" s="243"/>
      <c r="AF144" s="243"/>
      <c r="AG144" s="243"/>
      <c r="AH144" s="243"/>
      <c r="AI144" s="243"/>
      <c r="AJ144" s="243"/>
      <c r="AK144" s="243"/>
      <c r="AL144" s="243"/>
      <c r="AM144" s="243"/>
      <c r="AN144" s="243"/>
      <c r="AO144" s="243"/>
      <c r="AP144" s="243"/>
      <c r="AQ144" s="243"/>
      <c r="AR144" s="243"/>
      <c r="AS144" s="243"/>
      <c r="AT144" s="243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</row>
    <row r="145" spans="3:98" x14ac:dyDescent="0.2">
      <c r="C145"/>
      <c r="D145" s="243"/>
      <c r="E145" s="243"/>
      <c r="F145" s="243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43"/>
      <c r="X145" s="243"/>
      <c r="Y145" s="243"/>
      <c r="Z145" s="243"/>
      <c r="AA145" s="243"/>
      <c r="AB145" s="243"/>
      <c r="AC145" s="243"/>
      <c r="AD145" s="243"/>
      <c r="AE145" s="243"/>
      <c r="AF145" s="243"/>
      <c r="AG145" s="243"/>
      <c r="AH145" s="243"/>
      <c r="AI145" s="243"/>
      <c r="AJ145" s="243"/>
      <c r="AK145" s="243"/>
      <c r="AL145" s="243"/>
      <c r="AM145" s="243"/>
      <c r="AN145" s="243"/>
      <c r="AO145" s="243"/>
      <c r="AP145" s="243"/>
      <c r="AQ145" s="243"/>
      <c r="AR145" s="243"/>
      <c r="AS145" s="243"/>
      <c r="AT145" s="243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</row>
    <row r="146" spans="3:98" x14ac:dyDescent="0.2">
      <c r="C146"/>
      <c r="D146" s="243"/>
      <c r="E146" s="243"/>
      <c r="F146" s="243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43"/>
      <c r="X146" s="243"/>
      <c r="Y146" s="243"/>
      <c r="Z146" s="243"/>
      <c r="AA146" s="243"/>
      <c r="AB146" s="243"/>
      <c r="AC146" s="243"/>
      <c r="AD146" s="243"/>
      <c r="AE146" s="243"/>
      <c r="AF146" s="243"/>
      <c r="AG146" s="243"/>
      <c r="AH146" s="243"/>
      <c r="AI146" s="243"/>
      <c r="AJ146" s="243"/>
      <c r="AK146" s="243"/>
      <c r="AL146" s="243"/>
      <c r="AM146" s="243"/>
      <c r="AN146" s="243"/>
      <c r="AO146" s="243"/>
      <c r="AP146" s="243"/>
      <c r="AQ146" s="243"/>
      <c r="AR146" s="243"/>
      <c r="AS146" s="243"/>
      <c r="AT146" s="243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</row>
    <row r="147" spans="3:98" x14ac:dyDescent="0.2">
      <c r="C147"/>
      <c r="D147" s="243"/>
      <c r="E147" s="243"/>
      <c r="F147" s="243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43"/>
      <c r="X147" s="243"/>
      <c r="Y147" s="243"/>
      <c r="Z147" s="243"/>
      <c r="AA147" s="243"/>
      <c r="AB147" s="243"/>
      <c r="AC147" s="243"/>
      <c r="AD147" s="243"/>
      <c r="AE147" s="243"/>
      <c r="AF147" s="243"/>
      <c r="AG147" s="243"/>
      <c r="AH147" s="243"/>
      <c r="AI147" s="243"/>
      <c r="AJ147" s="243"/>
      <c r="AK147" s="243"/>
      <c r="AL147" s="243"/>
      <c r="AM147" s="243"/>
      <c r="AN147" s="243"/>
      <c r="AO147" s="243"/>
      <c r="AP147" s="243"/>
      <c r="AQ147" s="243"/>
      <c r="AR147" s="243"/>
      <c r="AS147" s="243"/>
      <c r="AT147" s="243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</row>
    <row r="148" spans="3:98" x14ac:dyDescent="0.2">
      <c r="C148"/>
      <c r="D148" s="243"/>
      <c r="E148" s="243"/>
      <c r="F148" s="243"/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  <c r="AA148" s="243"/>
      <c r="AB148" s="243"/>
      <c r="AC148" s="243"/>
      <c r="AD148" s="243"/>
      <c r="AE148" s="243"/>
      <c r="AF148" s="243"/>
      <c r="AG148" s="243"/>
      <c r="AH148" s="243"/>
      <c r="AI148" s="243"/>
      <c r="AJ148" s="243"/>
      <c r="AK148" s="243"/>
      <c r="AL148" s="243"/>
      <c r="AM148" s="243"/>
      <c r="AN148" s="243"/>
      <c r="AO148" s="243"/>
      <c r="AP148" s="243"/>
      <c r="AQ148" s="243"/>
      <c r="AR148" s="243"/>
      <c r="AS148" s="243"/>
      <c r="AT148" s="243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</row>
    <row r="149" spans="3:98" x14ac:dyDescent="0.2">
      <c r="C149"/>
      <c r="D149" s="243"/>
      <c r="E149" s="243"/>
      <c r="F149" s="243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243"/>
      <c r="T149" s="243"/>
      <c r="U149" s="243"/>
      <c r="V149" s="243"/>
      <c r="W149" s="243"/>
      <c r="X149" s="243"/>
      <c r="Y149" s="243"/>
      <c r="Z149" s="243"/>
      <c r="AA149" s="243"/>
      <c r="AB149" s="243"/>
      <c r="AC149" s="243"/>
      <c r="AD149" s="243"/>
      <c r="AE149" s="243"/>
      <c r="AF149" s="243"/>
      <c r="AG149" s="243"/>
      <c r="AH149" s="243"/>
      <c r="AI149" s="243"/>
      <c r="AJ149" s="243"/>
      <c r="AK149" s="243"/>
      <c r="AL149" s="243"/>
      <c r="AM149" s="243"/>
      <c r="AN149" s="243"/>
      <c r="AO149" s="243"/>
      <c r="AP149" s="243"/>
      <c r="AQ149" s="243"/>
      <c r="AR149" s="243"/>
      <c r="AS149" s="243"/>
      <c r="AT149" s="243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</row>
    <row r="150" spans="3:98" x14ac:dyDescent="0.2">
      <c r="C150"/>
      <c r="D150" s="243"/>
      <c r="E150" s="243"/>
      <c r="F150" s="243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43"/>
      <c r="X150" s="243"/>
      <c r="Y150" s="243"/>
      <c r="Z150" s="243"/>
      <c r="AA150" s="243"/>
      <c r="AB150" s="243"/>
      <c r="AC150" s="243"/>
      <c r="AD150" s="243"/>
      <c r="AE150" s="243"/>
      <c r="AF150" s="243"/>
      <c r="AG150" s="243"/>
      <c r="AH150" s="243"/>
      <c r="AI150" s="243"/>
      <c r="AJ150" s="243"/>
      <c r="AK150" s="243"/>
      <c r="AL150" s="243"/>
      <c r="AM150" s="243"/>
      <c r="AN150" s="243"/>
      <c r="AO150" s="243"/>
      <c r="AP150" s="243"/>
      <c r="AQ150" s="243"/>
      <c r="AR150" s="243"/>
      <c r="AS150" s="243"/>
      <c r="AT150" s="243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</row>
    <row r="151" spans="3:98" x14ac:dyDescent="0.2">
      <c r="C151"/>
      <c r="D151" s="243"/>
      <c r="E151" s="243"/>
      <c r="F151" s="243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43"/>
      <c r="X151" s="243"/>
      <c r="Y151" s="243"/>
      <c r="Z151" s="243"/>
      <c r="AA151" s="243"/>
      <c r="AB151" s="243"/>
      <c r="AC151" s="243"/>
      <c r="AD151" s="243"/>
      <c r="AE151" s="243"/>
      <c r="AF151" s="243"/>
      <c r="AG151" s="243"/>
      <c r="AH151" s="243"/>
      <c r="AI151" s="243"/>
      <c r="AJ151" s="243"/>
      <c r="AK151" s="243"/>
      <c r="AL151" s="243"/>
      <c r="AM151" s="243"/>
      <c r="AN151" s="243"/>
      <c r="AO151" s="243"/>
      <c r="AP151" s="243"/>
      <c r="AQ151" s="243"/>
      <c r="AR151" s="243"/>
      <c r="AS151" s="243"/>
      <c r="AT151" s="243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</row>
    <row r="152" spans="3:98" x14ac:dyDescent="0.2">
      <c r="C152"/>
      <c r="D152" s="243"/>
      <c r="E152" s="243"/>
      <c r="F152" s="243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43"/>
      <c r="X152" s="243"/>
      <c r="Y152" s="243"/>
      <c r="Z152" s="243"/>
      <c r="AA152" s="243"/>
      <c r="AB152" s="243"/>
      <c r="AC152" s="243"/>
      <c r="AD152" s="243"/>
      <c r="AE152" s="243"/>
      <c r="AF152" s="243"/>
      <c r="AG152" s="243"/>
      <c r="AH152" s="243"/>
      <c r="AI152" s="243"/>
      <c r="AJ152" s="243"/>
      <c r="AK152" s="243"/>
      <c r="AL152" s="243"/>
      <c r="AM152" s="243"/>
      <c r="AN152" s="243"/>
      <c r="AO152" s="243"/>
      <c r="AP152" s="243"/>
      <c r="AQ152" s="243"/>
      <c r="AR152" s="243"/>
      <c r="AS152" s="243"/>
      <c r="AT152" s="243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</row>
    <row r="153" spans="3:98" x14ac:dyDescent="0.2">
      <c r="C153"/>
      <c r="D153" s="243"/>
      <c r="E153" s="243"/>
      <c r="F153" s="243"/>
      <c r="G153" s="243"/>
      <c r="H153" s="243"/>
      <c r="I153" s="243"/>
      <c r="J153" s="243"/>
      <c r="K153" s="243"/>
      <c r="L153" s="243"/>
      <c r="M153" s="243"/>
      <c r="N153" s="243"/>
      <c r="O153" s="243"/>
      <c r="P153" s="243"/>
      <c r="Q153" s="243"/>
      <c r="R153" s="243"/>
      <c r="S153" s="243"/>
      <c r="T153" s="243"/>
      <c r="U153" s="243"/>
      <c r="V153" s="243"/>
      <c r="W153" s="243"/>
      <c r="X153" s="243"/>
      <c r="Y153" s="243"/>
      <c r="Z153" s="243"/>
      <c r="AA153" s="243"/>
      <c r="AB153" s="243"/>
      <c r="AC153" s="243"/>
      <c r="AD153" s="243"/>
      <c r="AE153" s="243"/>
      <c r="AF153" s="243"/>
      <c r="AG153" s="243"/>
      <c r="AH153" s="243"/>
      <c r="AI153" s="243"/>
      <c r="AJ153" s="243"/>
      <c r="AK153" s="243"/>
      <c r="AL153" s="243"/>
      <c r="AM153" s="243"/>
      <c r="AN153" s="243"/>
      <c r="AO153" s="243"/>
      <c r="AP153" s="243"/>
      <c r="AQ153" s="243"/>
      <c r="AR153" s="243"/>
      <c r="AS153" s="243"/>
      <c r="AT153" s="243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</row>
    <row r="154" spans="3:98" x14ac:dyDescent="0.2">
      <c r="C154"/>
      <c r="D154" s="243"/>
      <c r="E154" s="243"/>
      <c r="F154" s="243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43"/>
      <c r="X154" s="243"/>
      <c r="Y154" s="243"/>
      <c r="Z154" s="243"/>
      <c r="AA154" s="243"/>
      <c r="AB154" s="243"/>
      <c r="AC154" s="243"/>
      <c r="AD154" s="243"/>
      <c r="AE154" s="243"/>
      <c r="AF154" s="243"/>
      <c r="AG154" s="243"/>
      <c r="AH154" s="243"/>
      <c r="AI154" s="243"/>
      <c r="AJ154" s="243"/>
      <c r="AK154" s="243"/>
      <c r="AL154" s="243"/>
      <c r="AM154" s="243"/>
      <c r="AN154" s="243"/>
      <c r="AO154" s="243"/>
      <c r="AP154" s="243"/>
      <c r="AQ154" s="243"/>
      <c r="AR154" s="243"/>
      <c r="AS154" s="243"/>
      <c r="AT154" s="243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</row>
    <row r="155" spans="3:98" x14ac:dyDescent="0.2">
      <c r="C155"/>
      <c r="D155" s="243"/>
      <c r="E155" s="243"/>
      <c r="F155" s="243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43"/>
      <c r="X155" s="243"/>
      <c r="Y155" s="243"/>
      <c r="Z155" s="243"/>
      <c r="AA155" s="243"/>
      <c r="AB155" s="243"/>
      <c r="AC155" s="243"/>
      <c r="AD155" s="243"/>
      <c r="AE155" s="243"/>
      <c r="AF155" s="243"/>
      <c r="AG155" s="243"/>
      <c r="AH155" s="243"/>
      <c r="AI155" s="243"/>
      <c r="AJ155" s="243"/>
      <c r="AK155" s="243"/>
      <c r="AL155" s="243"/>
      <c r="AM155" s="243"/>
      <c r="AN155" s="243"/>
      <c r="AO155" s="243"/>
      <c r="AP155" s="243"/>
      <c r="AQ155" s="243"/>
      <c r="AR155" s="243"/>
      <c r="AS155" s="243"/>
      <c r="AT155" s="243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</row>
    <row r="156" spans="3:98" x14ac:dyDescent="0.2">
      <c r="C156"/>
      <c r="D156" s="243"/>
      <c r="E156" s="243"/>
      <c r="F156" s="243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43"/>
      <c r="X156" s="243"/>
      <c r="Y156" s="243"/>
      <c r="Z156" s="243"/>
      <c r="AA156" s="243"/>
      <c r="AB156" s="243"/>
      <c r="AC156" s="243"/>
      <c r="AD156" s="243"/>
      <c r="AE156" s="243"/>
      <c r="AF156" s="243"/>
      <c r="AG156" s="243"/>
      <c r="AH156" s="243"/>
      <c r="AI156" s="243"/>
      <c r="AJ156" s="243"/>
      <c r="AK156" s="243"/>
      <c r="AL156" s="243"/>
      <c r="AM156" s="243"/>
      <c r="AN156" s="243"/>
      <c r="AO156" s="243"/>
      <c r="AP156" s="243"/>
      <c r="AQ156" s="243"/>
      <c r="AR156" s="243"/>
      <c r="AS156" s="243"/>
      <c r="AT156" s="243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</row>
    <row r="157" spans="3:98" x14ac:dyDescent="0.2">
      <c r="C157"/>
      <c r="D157" s="243"/>
      <c r="E157" s="243"/>
      <c r="F157" s="243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43"/>
      <c r="X157" s="243"/>
      <c r="Y157" s="243"/>
      <c r="Z157" s="243"/>
      <c r="AA157" s="243"/>
      <c r="AB157" s="243"/>
      <c r="AC157" s="243"/>
      <c r="AD157" s="243"/>
      <c r="AE157" s="243"/>
      <c r="AF157" s="243"/>
      <c r="AG157" s="243"/>
      <c r="AH157" s="243"/>
      <c r="AI157" s="243"/>
      <c r="AJ157" s="243"/>
      <c r="AK157" s="243"/>
      <c r="AL157" s="243"/>
      <c r="AM157" s="243"/>
      <c r="AN157" s="243"/>
      <c r="AO157" s="243"/>
      <c r="AP157" s="243"/>
      <c r="AQ157" s="243"/>
      <c r="AR157" s="243"/>
      <c r="AS157" s="243"/>
      <c r="AT157" s="243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</row>
    <row r="158" spans="3:98" x14ac:dyDescent="0.2">
      <c r="C158"/>
      <c r="D158" s="243"/>
      <c r="E158" s="243"/>
      <c r="F158" s="243"/>
      <c r="G158" s="243"/>
      <c r="H158" s="243"/>
      <c r="I158" s="243"/>
      <c r="J158" s="243"/>
      <c r="K158" s="243"/>
      <c r="L158" s="243"/>
      <c r="M158" s="243"/>
      <c r="N158" s="243"/>
      <c r="O158" s="243"/>
      <c r="P158" s="243"/>
      <c r="Q158" s="243"/>
      <c r="R158" s="243"/>
      <c r="S158" s="243"/>
      <c r="T158" s="243"/>
      <c r="U158" s="243"/>
      <c r="V158" s="243"/>
      <c r="W158" s="243"/>
      <c r="X158" s="243"/>
      <c r="Y158" s="243"/>
      <c r="Z158" s="243"/>
      <c r="AA158" s="243"/>
      <c r="AB158" s="243"/>
      <c r="AC158" s="243"/>
      <c r="AD158" s="243"/>
      <c r="AE158" s="243"/>
      <c r="AF158" s="243"/>
      <c r="AG158" s="243"/>
      <c r="AH158" s="243"/>
      <c r="AI158" s="243"/>
      <c r="AJ158" s="243"/>
      <c r="AK158" s="243"/>
      <c r="AL158" s="243"/>
      <c r="AM158" s="243"/>
      <c r="AN158" s="243"/>
      <c r="AO158" s="243"/>
      <c r="AP158" s="243"/>
      <c r="AQ158" s="243"/>
      <c r="AR158" s="243"/>
      <c r="AS158" s="243"/>
      <c r="AT158" s="243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</row>
    <row r="159" spans="3:98" x14ac:dyDescent="0.2">
      <c r="C159"/>
      <c r="D159" s="243"/>
      <c r="E159" s="243"/>
      <c r="F159" s="243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43"/>
      <c r="X159" s="243"/>
      <c r="Y159" s="243"/>
      <c r="Z159" s="243"/>
      <c r="AA159" s="243"/>
      <c r="AB159" s="243"/>
      <c r="AC159" s="243"/>
      <c r="AD159" s="243"/>
      <c r="AE159" s="243"/>
      <c r="AF159" s="243"/>
      <c r="AG159" s="243"/>
      <c r="AH159" s="243"/>
      <c r="AI159" s="243"/>
      <c r="AJ159" s="243"/>
      <c r="AK159" s="243"/>
      <c r="AL159" s="243"/>
      <c r="AM159" s="243"/>
      <c r="AN159" s="243"/>
      <c r="AO159" s="243"/>
      <c r="AP159" s="243"/>
      <c r="AQ159" s="243"/>
      <c r="AR159" s="243"/>
      <c r="AS159" s="243"/>
      <c r="AT159" s="243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</row>
    <row r="160" spans="3:98" x14ac:dyDescent="0.2">
      <c r="C160"/>
      <c r="D160" s="243"/>
      <c r="E160" s="243"/>
      <c r="F160" s="243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43"/>
      <c r="X160" s="243"/>
      <c r="Y160" s="243"/>
      <c r="Z160" s="243"/>
      <c r="AA160" s="243"/>
      <c r="AB160" s="243"/>
      <c r="AC160" s="243"/>
      <c r="AD160" s="243"/>
      <c r="AE160" s="243"/>
      <c r="AF160" s="243"/>
      <c r="AG160" s="243"/>
      <c r="AH160" s="243"/>
      <c r="AI160" s="243"/>
      <c r="AJ160" s="243"/>
      <c r="AK160" s="243"/>
      <c r="AL160" s="243"/>
      <c r="AM160" s="243"/>
      <c r="AN160" s="243"/>
      <c r="AO160" s="243"/>
      <c r="AP160" s="243"/>
      <c r="AQ160" s="243"/>
      <c r="AR160" s="243"/>
      <c r="AS160" s="243"/>
      <c r="AT160" s="243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</row>
    <row r="161" spans="3:98" x14ac:dyDescent="0.2">
      <c r="C161"/>
      <c r="D161" s="243"/>
      <c r="E161" s="243"/>
      <c r="F161" s="243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43"/>
      <c r="X161" s="243"/>
      <c r="Y161" s="243"/>
      <c r="Z161" s="243"/>
      <c r="AA161" s="243"/>
      <c r="AB161" s="243"/>
      <c r="AC161" s="243"/>
      <c r="AD161" s="243"/>
      <c r="AE161" s="243"/>
      <c r="AF161" s="243"/>
      <c r="AG161" s="243"/>
      <c r="AH161" s="243"/>
      <c r="AI161" s="243"/>
      <c r="AJ161" s="243"/>
      <c r="AK161" s="243"/>
      <c r="AL161" s="243"/>
      <c r="AM161" s="243"/>
      <c r="AN161" s="243"/>
      <c r="AO161" s="243"/>
      <c r="AP161" s="243"/>
      <c r="AQ161" s="243"/>
      <c r="AR161" s="243"/>
      <c r="AS161" s="243"/>
      <c r="AT161" s="243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</row>
    <row r="162" spans="3:98" x14ac:dyDescent="0.2">
      <c r="C162"/>
      <c r="D162" s="243"/>
      <c r="E162" s="243"/>
      <c r="F162" s="243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43"/>
      <c r="X162" s="243"/>
      <c r="Y162" s="243"/>
      <c r="Z162" s="243"/>
      <c r="AA162" s="243"/>
      <c r="AB162" s="243"/>
      <c r="AC162" s="243"/>
      <c r="AD162" s="243"/>
      <c r="AE162" s="243"/>
      <c r="AF162" s="243"/>
      <c r="AG162" s="243"/>
      <c r="AH162" s="243"/>
      <c r="AI162" s="243"/>
      <c r="AJ162" s="243"/>
      <c r="AK162" s="243"/>
      <c r="AL162" s="243"/>
      <c r="AM162" s="243"/>
      <c r="AN162" s="243"/>
      <c r="AO162" s="243"/>
      <c r="AP162" s="243"/>
      <c r="AQ162" s="243"/>
      <c r="AR162" s="243"/>
      <c r="AS162" s="243"/>
      <c r="AT162" s="243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</row>
    <row r="163" spans="3:98" x14ac:dyDescent="0.2">
      <c r="C163"/>
      <c r="D163" s="243"/>
      <c r="E163" s="243"/>
      <c r="F163" s="243"/>
      <c r="G163" s="243"/>
      <c r="H163" s="243"/>
      <c r="I163" s="243"/>
      <c r="J163" s="243"/>
      <c r="K163" s="243"/>
      <c r="L163" s="243"/>
      <c r="M163" s="243"/>
      <c r="N163" s="243"/>
      <c r="O163" s="243"/>
      <c r="P163" s="243"/>
      <c r="Q163" s="243"/>
      <c r="R163" s="243"/>
      <c r="S163" s="243"/>
      <c r="T163" s="243"/>
      <c r="U163" s="243"/>
      <c r="V163" s="243"/>
      <c r="W163" s="243"/>
      <c r="X163" s="243"/>
      <c r="Y163" s="243"/>
      <c r="Z163" s="243"/>
      <c r="AA163" s="243"/>
      <c r="AB163" s="243"/>
      <c r="AC163" s="243"/>
      <c r="AD163" s="243"/>
      <c r="AE163" s="243"/>
      <c r="AF163" s="243"/>
      <c r="AG163" s="243"/>
      <c r="AH163" s="243"/>
      <c r="AI163" s="243"/>
      <c r="AJ163" s="243"/>
      <c r="AK163" s="243"/>
      <c r="AL163" s="243"/>
      <c r="AM163" s="243"/>
      <c r="AN163" s="243"/>
      <c r="AO163" s="243"/>
      <c r="AP163" s="243"/>
      <c r="AQ163" s="243"/>
      <c r="AR163" s="243"/>
      <c r="AS163" s="243"/>
      <c r="AT163" s="243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</row>
    <row r="164" spans="3:98" x14ac:dyDescent="0.2">
      <c r="C164"/>
      <c r="D164" s="243"/>
      <c r="E164" s="243"/>
      <c r="F164" s="243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43"/>
      <c r="X164" s="243"/>
      <c r="Y164" s="243"/>
      <c r="Z164" s="243"/>
      <c r="AA164" s="243"/>
      <c r="AB164" s="243"/>
      <c r="AC164" s="243"/>
      <c r="AD164" s="243"/>
      <c r="AE164" s="243"/>
      <c r="AF164" s="243"/>
      <c r="AG164" s="243"/>
      <c r="AH164" s="243"/>
      <c r="AI164" s="243"/>
      <c r="AJ164" s="243"/>
      <c r="AK164" s="243"/>
      <c r="AL164" s="243"/>
      <c r="AM164" s="243"/>
      <c r="AN164" s="243"/>
      <c r="AO164" s="243"/>
      <c r="AP164" s="243"/>
      <c r="AQ164" s="243"/>
      <c r="AR164" s="243"/>
      <c r="AS164" s="243"/>
      <c r="AT164" s="243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</row>
    <row r="165" spans="3:98" x14ac:dyDescent="0.2">
      <c r="C165"/>
      <c r="D165" s="243"/>
      <c r="E165" s="243"/>
      <c r="F165" s="243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43"/>
      <c r="X165" s="243"/>
      <c r="Y165" s="243"/>
      <c r="Z165" s="243"/>
      <c r="AA165" s="243"/>
      <c r="AB165" s="243"/>
      <c r="AC165" s="243"/>
      <c r="AD165" s="243"/>
      <c r="AE165" s="243"/>
      <c r="AF165" s="243"/>
      <c r="AG165" s="243"/>
      <c r="AH165" s="243"/>
      <c r="AI165" s="243"/>
      <c r="AJ165" s="243"/>
      <c r="AK165" s="243"/>
      <c r="AL165" s="243"/>
      <c r="AM165" s="243"/>
      <c r="AN165" s="243"/>
      <c r="AO165" s="243"/>
      <c r="AP165" s="243"/>
      <c r="AQ165" s="243"/>
      <c r="AR165" s="243"/>
      <c r="AS165" s="243"/>
      <c r="AT165" s="243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</row>
    <row r="166" spans="3:98" x14ac:dyDescent="0.2">
      <c r="C166"/>
      <c r="D166" s="243"/>
      <c r="E166" s="243"/>
      <c r="F166" s="243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43"/>
      <c r="X166" s="243"/>
      <c r="Y166" s="243"/>
      <c r="Z166" s="243"/>
      <c r="AA166" s="243"/>
      <c r="AB166" s="243"/>
      <c r="AC166" s="243"/>
      <c r="AD166" s="243"/>
      <c r="AE166" s="243"/>
      <c r="AF166" s="243"/>
      <c r="AG166" s="243"/>
      <c r="AH166" s="243"/>
      <c r="AI166" s="243"/>
      <c r="AJ166" s="243"/>
      <c r="AK166" s="243"/>
      <c r="AL166" s="243"/>
      <c r="AM166" s="243"/>
      <c r="AN166" s="243"/>
      <c r="AO166" s="243"/>
      <c r="AP166" s="243"/>
      <c r="AQ166" s="243"/>
      <c r="AR166" s="243"/>
      <c r="AS166" s="243"/>
      <c r="AT166" s="243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</row>
    <row r="167" spans="3:98" x14ac:dyDescent="0.2">
      <c r="C167"/>
      <c r="D167" s="243"/>
      <c r="E167" s="243"/>
      <c r="F167" s="243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43"/>
      <c r="X167" s="243"/>
      <c r="Y167" s="243"/>
      <c r="Z167" s="243"/>
      <c r="AA167" s="243"/>
      <c r="AB167" s="243"/>
      <c r="AC167" s="243"/>
      <c r="AD167" s="243"/>
      <c r="AE167" s="243"/>
      <c r="AF167" s="243"/>
      <c r="AG167" s="243"/>
      <c r="AH167" s="243"/>
      <c r="AI167" s="243"/>
      <c r="AJ167" s="243"/>
      <c r="AK167" s="243"/>
      <c r="AL167" s="243"/>
      <c r="AM167" s="243"/>
      <c r="AN167" s="243"/>
      <c r="AO167" s="243"/>
      <c r="AP167" s="243"/>
      <c r="AQ167" s="243"/>
      <c r="AR167" s="243"/>
      <c r="AS167" s="243"/>
      <c r="AT167" s="243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</row>
    <row r="168" spans="3:98" x14ac:dyDescent="0.2">
      <c r="C168"/>
      <c r="D168" s="243"/>
      <c r="E168" s="243"/>
      <c r="F168" s="243"/>
      <c r="G168" s="243"/>
      <c r="H168" s="243"/>
      <c r="I168" s="243"/>
      <c r="J168" s="243"/>
      <c r="K168" s="243"/>
      <c r="L168" s="243"/>
      <c r="M168" s="243"/>
      <c r="N168" s="243"/>
      <c r="O168" s="243"/>
      <c r="P168" s="243"/>
      <c r="Q168" s="243"/>
      <c r="R168" s="243"/>
      <c r="S168" s="243"/>
      <c r="T168" s="243"/>
      <c r="U168" s="243"/>
      <c r="V168" s="243"/>
      <c r="W168" s="243"/>
      <c r="X168" s="243"/>
      <c r="Y168" s="243"/>
      <c r="Z168" s="243"/>
      <c r="AA168" s="243"/>
      <c r="AB168" s="243"/>
      <c r="AC168" s="243"/>
      <c r="AD168" s="243"/>
      <c r="AE168" s="243"/>
      <c r="AF168" s="243"/>
      <c r="AG168" s="243"/>
      <c r="AH168" s="243"/>
      <c r="AI168" s="243"/>
      <c r="AJ168" s="243"/>
      <c r="AK168" s="243"/>
      <c r="AL168" s="243"/>
      <c r="AM168" s="243"/>
      <c r="AN168" s="243"/>
      <c r="AO168" s="243"/>
      <c r="AP168" s="243"/>
      <c r="AQ168" s="243"/>
      <c r="AR168" s="243"/>
      <c r="AS168" s="243"/>
      <c r="AT168" s="243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</row>
    <row r="169" spans="3:98" x14ac:dyDescent="0.2">
      <c r="C169"/>
      <c r="D169" s="243"/>
      <c r="E169" s="243"/>
      <c r="F169" s="243"/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43"/>
      <c r="X169" s="243"/>
      <c r="Y169" s="243"/>
      <c r="Z169" s="243"/>
      <c r="AA169" s="243"/>
      <c r="AB169" s="243"/>
      <c r="AC169" s="243"/>
      <c r="AD169" s="243"/>
      <c r="AE169" s="243"/>
      <c r="AF169" s="243"/>
      <c r="AG169" s="243"/>
      <c r="AH169" s="243"/>
      <c r="AI169" s="243"/>
      <c r="AJ169" s="243"/>
      <c r="AK169" s="243"/>
      <c r="AL169" s="243"/>
      <c r="AM169" s="243"/>
      <c r="AN169" s="243"/>
      <c r="AO169" s="243"/>
      <c r="AP169" s="243"/>
      <c r="AQ169" s="243"/>
      <c r="AR169" s="243"/>
      <c r="AS169" s="243"/>
      <c r="AT169" s="243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</row>
    <row r="170" spans="3:98" x14ac:dyDescent="0.2">
      <c r="C170"/>
      <c r="D170" s="243"/>
      <c r="E170" s="243"/>
      <c r="F170" s="243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43"/>
      <c r="X170" s="243"/>
      <c r="Y170" s="243"/>
      <c r="Z170" s="243"/>
      <c r="AA170" s="243"/>
      <c r="AB170" s="243"/>
      <c r="AC170" s="243"/>
      <c r="AD170" s="243"/>
      <c r="AE170" s="243"/>
      <c r="AF170" s="243"/>
      <c r="AG170" s="243"/>
      <c r="AH170" s="243"/>
      <c r="AI170" s="243"/>
      <c r="AJ170" s="243"/>
      <c r="AK170" s="243"/>
      <c r="AL170" s="243"/>
      <c r="AM170" s="243"/>
      <c r="AN170" s="243"/>
      <c r="AO170" s="243"/>
      <c r="AP170" s="243"/>
      <c r="AQ170" s="243"/>
      <c r="AR170" s="243"/>
      <c r="AS170" s="243"/>
      <c r="AT170" s="243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</row>
    <row r="171" spans="3:98" x14ac:dyDescent="0.2">
      <c r="C171"/>
      <c r="D171" s="243"/>
      <c r="E171" s="243"/>
      <c r="F171" s="243"/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43"/>
      <c r="X171" s="243"/>
      <c r="Y171" s="243"/>
      <c r="Z171" s="243"/>
      <c r="AA171" s="243"/>
      <c r="AB171" s="243"/>
      <c r="AC171" s="243"/>
      <c r="AD171" s="243"/>
      <c r="AE171" s="243"/>
      <c r="AF171" s="243"/>
      <c r="AG171" s="243"/>
      <c r="AH171" s="243"/>
      <c r="AI171" s="243"/>
      <c r="AJ171" s="243"/>
      <c r="AK171" s="243"/>
      <c r="AL171" s="243"/>
      <c r="AM171" s="243"/>
      <c r="AN171" s="243"/>
      <c r="AO171" s="243"/>
      <c r="AP171" s="243"/>
      <c r="AQ171" s="243"/>
      <c r="AR171" s="243"/>
      <c r="AS171" s="243"/>
      <c r="AT171" s="243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</row>
    <row r="172" spans="3:98" x14ac:dyDescent="0.2">
      <c r="C172"/>
      <c r="D172" s="243"/>
      <c r="E172" s="243"/>
      <c r="F172" s="243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43"/>
      <c r="X172" s="243"/>
      <c r="Y172" s="243"/>
      <c r="Z172" s="243"/>
      <c r="AA172" s="243"/>
      <c r="AB172" s="243"/>
      <c r="AC172" s="243"/>
      <c r="AD172" s="243"/>
      <c r="AE172" s="243"/>
      <c r="AF172" s="243"/>
      <c r="AG172" s="243"/>
      <c r="AH172" s="243"/>
      <c r="AI172" s="243"/>
      <c r="AJ172" s="243"/>
      <c r="AK172" s="243"/>
      <c r="AL172" s="243"/>
      <c r="AM172" s="243"/>
      <c r="AN172" s="243"/>
      <c r="AO172" s="243"/>
      <c r="AP172" s="243"/>
      <c r="AQ172" s="243"/>
      <c r="AR172" s="243"/>
      <c r="AS172" s="243"/>
      <c r="AT172" s="243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</row>
    <row r="173" spans="3:98" x14ac:dyDescent="0.2">
      <c r="C173"/>
      <c r="D173" s="243"/>
      <c r="E173" s="243"/>
      <c r="F173" s="243"/>
      <c r="G173" s="243"/>
      <c r="H173" s="243"/>
      <c r="I173" s="243"/>
      <c r="J173" s="243"/>
      <c r="K173" s="243"/>
      <c r="L173" s="243"/>
      <c r="M173" s="243"/>
      <c r="N173" s="243"/>
      <c r="O173" s="243"/>
      <c r="P173" s="243"/>
      <c r="Q173" s="243"/>
      <c r="R173" s="243"/>
      <c r="S173" s="243"/>
      <c r="T173" s="243"/>
      <c r="U173" s="243"/>
      <c r="V173" s="243"/>
      <c r="W173" s="243"/>
      <c r="X173" s="243"/>
      <c r="Y173" s="243"/>
      <c r="Z173" s="243"/>
      <c r="AA173" s="243"/>
      <c r="AB173" s="243"/>
      <c r="AC173" s="243"/>
      <c r="AD173" s="243"/>
      <c r="AE173" s="243"/>
      <c r="AF173" s="243"/>
      <c r="AG173" s="243"/>
      <c r="AH173" s="243"/>
      <c r="AI173" s="243"/>
      <c r="AJ173" s="243"/>
      <c r="AK173" s="243"/>
      <c r="AL173" s="243"/>
      <c r="AM173" s="243"/>
      <c r="AN173" s="243"/>
      <c r="AO173" s="243"/>
      <c r="AP173" s="243"/>
      <c r="AQ173" s="243"/>
      <c r="AR173" s="243"/>
      <c r="AS173" s="243"/>
      <c r="AT173" s="243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</row>
    <row r="174" spans="3:98" x14ac:dyDescent="0.2">
      <c r="C174"/>
      <c r="D174" s="243"/>
      <c r="E174" s="243"/>
      <c r="F174" s="243"/>
      <c r="G174" s="243"/>
      <c r="H174" s="243"/>
      <c r="I174" s="243"/>
      <c r="J174" s="243"/>
      <c r="K174" s="243"/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43"/>
      <c r="X174" s="243"/>
      <c r="Y174" s="243"/>
      <c r="Z174" s="243"/>
      <c r="AA174" s="243"/>
      <c r="AB174" s="243"/>
      <c r="AC174" s="243"/>
      <c r="AD174" s="243"/>
      <c r="AE174" s="243"/>
      <c r="AF174" s="243"/>
      <c r="AG174" s="243"/>
      <c r="AH174" s="243"/>
      <c r="AI174" s="243"/>
      <c r="AJ174" s="243"/>
      <c r="AK174" s="243"/>
      <c r="AL174" s="243"/>
      <c r="AM174" s="243"/>
      <c r="AN174" s="243"/>
      <c r="AO174" s="243"/>
      <c r="AP174" s="243"/>
      <c r="AQ174" s="243"/>
      <c r="AR174" s="243"/>
      <c r="AS174" s="243"/>
      <c r="AT174" s="243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</row>
    <row r="175" spans="3:98" x14ac:dyDescent="0.2">
      <c r="C175"/>
      <c r="D175" s="243"/>
      <c r="E175" s="243"/>
      <c r="F175" s="243"/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43"/>
      <c r="X175" s="243"/>
      <c r="Y175" s="243"/>
      <c r="Z175" s="243"/>
      <c r="AA175" s="243"/>
      <c r="AB175" s="243"/>
      <c r="AC175" s="243"/>
      <c r="AD175" s="243"/>
      <c r="AE175" s="243"/>
      <c r="AF175" s="243"/>
      <c r="AG175" s="243"/>
      <c r="AH175" s="243"/>
      <c r="AI175" s="243"/>
      <c r="AJ175" s="243"/>
      <c r="AK175" s="243"/>
      <c r="AL175" s="243"/>
      <c r="AM175" s="243"/>
      <c r="AN175" s="243"/>
      <c r="AO175" s="243"/>
      <c r="AP175" s="243"/>
      <c r="AQ175" s="243"/>
      <c r="AR175" s="243"/>
      <c r="AS175" s="243"/>
      <c r="AT175" s="243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</row>
    <row r="176" spans="3:98" x14ac:dyDescent="0.2">
      <c r="C176"/>
      <c r="D176" s="243"/>
      <c r="E176" s="243"/>
      <c r="F176" s="243"/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43"/>
      <c r="X176" s="243"/>
      <c r="Y176" s="243"/>
      <c r="Z176" s="243"/>
      <c r="AA176" s="243"/>
      <c r="AB176" s="243"/>
      <c r="AC176" s="243"/>
      <c r="AD176" s="243"/>
      <c r="AE176" s="243"/>
      <c r="AF176" s="243"/>
      <c r="AG176" s="243"/>
      <c r="AH176" s="243"/>
      <c r="AI176" s="243"/>
      <c r="AJ176" s="243"/>
      <c r="AK176" s="243"/>
      <c r="AL176" s="243"/>
      <c r="AM176" s="243"/>
      <c r="AN176" s="243"/>
      <c r="AO176" s="243"/>
      <c r="AP176" s="243"/>
      <c r="AQ176" s="243"/>
      <c r="AR176" s="243"/>
      <c r="AS176" s="243"/>
      <c r="AT176" s="243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</row>
    <row r="177" spans="3:98" x14ac:dyDescent="0.2">
      <c r="C177"/>
      <c r="D177" s="243"/>
      <c r="E177" s="243"/>
      <c r="F177" s="243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43"/>
      <c r="X177" s="243"/>
      <c r="Y177" s="243"/>
      <c r="Z177" s="243"/>
      <c r="AA177" s="243"/>
      <c r="AB177" s="243"/>
      <c r="AC177" s="243"/>
      <c r="AD177" s="243"/>
      <c r="AE177" s="243"/>
      <c r="AF177" s="243"/>
      <c r="AG177" s="243"/>
      <c r="AH177" s="243"/>
      <c r="AI177" s="243"/>
      <c r="AJ177" s="243"/>
      <c r="AK177" s="243"/>
      <c r="AL177" s="243"/>
      <c r="AM177" s="243"/>
      <c r="AN177" s="243"/>
      <c r="AO177" s="243"/>
      <c r="AP177" s="243"/>
      <c r="AQ177" s="243"/>
      <c r="AR177" s="243"/>
      <c r="AS177" s="243"/>
      <c r="AT177" s="243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</row>
    <row r="178" spans="3:98" x14ac:dyDescent="0.2">
      <c r="C178"/>
      <c r="D178" s="243"/>
      <c r="E178" s="243"/>
      <c r="F178" s="243"/>
      <c r="G178" s="243"/>
      <c r="H178" s="243"/>
      <c r="I178" s="243"/>
      <c r="J178" s="243"/>
      <c r="K178" s="243"/>
      <c r="L178" s="243"/>
      <c r="M178" s="243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3"/>
      <c r="AA178" s="243"/>
      <c r="AB178" s="243"/>
      <c r="AC178" s="243"/>
      <c r="AD178" s="243"/>
      <c r="AE178" s="243"/>
      <c r="AF178" s="243"/>
      <c r="AG178" s="243"/>
      <c r="AH178" s="243"/>
      <c r="AI178" s="243"/>
      <c r="AJ178" s="243"/>
      <c r="AK178" s="243"/>
      <c r="AL178" s="243"/>
      <c r="AM178" s="243"/>
      <c r="AN178" s="243"/>
      <c r="AO178" s="243"/>
      <c r="AP178" s="243"/>
      <c r="AQ178" s="243"/>
      <c r="AR178" s="243"/>
      <c r="AS178" s="243"/>
      <c r="AT178" s="243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</row>
    <row r="179" spans="3:98" x14ac:dyDescent="0.2">
      <c r="C179"/>
      <c r="D179" s="243"/>
      <c r="E179" s="243"/>
      <c r="F179" s="243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3"/>
      <c r="AA179" s="243"/>
      <c r="AB179" s="243"/>
      <c r="AC179" s="243"/>
      <c r="AD179" s="243"/>
      <c r="AE179" s="243"/>
      <c r="AF179" s="243"/>
      <c r="AG179" s="243"/>
      <c r="AH179" s="243"/>
      <c r="AI179" s="243"/>
      <c r="AJ179" s="243"/>
      <c r="AK179" s="243"/>
      <c r="AL179" s="243"/>
      <c r="AM179" s="243"/>
      <c r="AN179" s="243"/>
      <c r="AO179" s="243"/>
      <c r="AP179" s="243"/>
      <c r="AQ179" s="243"/>
      <c r="AR179" s="243"/>
      <c r="AS179" s="243"/>
      <c r="AT179" s="243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</row>
    <row r="180" spans="3:98" x14ac:dyDescent="0.2">
      <c r="C180"/>
      <c r="D180" s="243"/>
      <c r="E180" s="243"/>
      <c r="F180" s="243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3"/>
      <c r="AA180" s="243"/>
      <c r="AB180" s="243"/>
      <c r="AC180" s="243"/>
      <c r="AD180" s="243"/>
      <c r="AE180" s="243"/>
      <c r="AF180" s="243"/>
      <c r="AG180" s="243"/>
      <c r="AH180" s="243"/>
      <c r="AI180" s="243"/>
      <c r="AJ180" s="243"/>
      <c r="AK180" s="243"/>
      <c r="AL180" s="243"/>
      <c r="AM180" s="243"/>
      <c r="AN180" s="243"/>
      <c r="AO180" s="243"/>
      <c r="AP180" s="243"/>
      <c r="AQ180" s="243"/>
      <c r="AR180" s="243"/>
      <c r="AS180" s="243"/>
      <c r="AT180" s="243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</row>
    <row r="181" spans="3:98" x14ac:dyDescent="0.2">
      <c r="C181"/>
      <c r="D181" s="243"/>
      <c r="E181" s="243"/>
      <c r="F181" s="243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3"/>
      <c r="AA181" s="243"/>
      <c r="AB181" s="243"/>
      <c r="AC181" s="243"/>
      <c r="AD181" s="243"/>
      <c r="AE181" s="243"/>
      <c r="AF181" s="243"/>
      <c r="AG181" s="243"/>
      <c r="AH181" s="243"/>
      <c r="AI181" s="243"/>
      <c r="AJ181" s="243"/>
      <c r="AK181" s="243"/>
      <c r="AL181" s="243"/>
      <c r="AM181" s="243"/>
      <c r="AN181" s="243"/>
      <c r="AO181" s="243"/>
      <c r="AP181" s="243"/>
      <c r="AQ181" s="243"/>
      <c r="AR181" s="243"/>
      <c r="AS181" s="243"/>
      <c r="AT181" s="243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</row>
    <row r="182" spans="3:98" x14ac:dyDescent="0.2">
      <c r="C182"/>
      <c r="D182" s="243"/>
      <c r="E182" s="243"/>
      <c r="F182" s="243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3"/>
      <c r="AA182" s="243"/>
      <c r="AB182" s="243"/>
      <c r="AC182" s="243"/>
      <c r="AD182" s="243"/>
      <c r="AE182" s="243"/>
      <c r="AF182" s="243"/>
      <c r="AG182" s="243"/>
      <c r="AH182" s="243"/>
      <c r="AI182" s="243"/>
      <c r="AJ182" s="243"/>
      <c r="AK182" s="243"/>
      <c r="AL182" s="243"/>
      <c r="AM182" s="243"/>
      <c r="AN182" s="243"/>
      <c r="AO182" s="243"/>
      <c r="AP182" s="243"/>
      <c r="AQ182" s="243"/>
      <c r="AR182" s="243"/>
      <c r="AS182" s="243"/>
      <c r="AT182" s="243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</row>
    <row r="183" spans="3:98" x14ac:dyDescent="0.2">
      <c r="C183"/>
      <c r="D183" s="243"/>
      <c r="E183" s="243"/>
      <c r="F183" s="243"/>
      <c r="G183" s="243"/>
      <c r="H183" s="243"/>
      <c r="I183" s="243"/>
      <c r="J183" s="243"/>
      <c r="K183" s="243"/>
      <c r="L183" s="243"/>
      <c r="M183" s="243"/>
      <c r="N183" s="243"/>
      <c r="O183" s="243"/>
      <c r="P183" s="243"/>
      <c r="Q183" s="243"/>
      <c r="R183" s="243"/>
      <c r="S183" s="243"/>
      <c r="T183" s="243"/>
      <c r="U183" s="243"/>
      <c r="V183" s="243"/>
      <c r="W183" s="243"/>
      <c r="X183" s="243"/>
      <c r="Y183" s="243"/>
      <c r="Z183" s="243"/>
      <c r="AA183" s="243"/>
      <c r="AB183" s="243"/>
      <c r="AC183" s="243"/>
      <c r="AD183" s="243"/>
      <c r="AE183" s="243"/>
      <c r="AF183" s="243"/>
      <c r="AG183" s="243"/>
      <c r="AH183" s="243"/>
      <c r="AI183" s="243"/>
      <c r="AJ183" s="243"/>
      <c r="AK183" s="243"/>
      <c r="AL183" s="243"/>
      <c r="AM183" s="243"/>
      <c r="AN183" s="243"/>
      <c r="AO183" s="243"/>
      <c r="AP183" s="243"/>
      <c r="AQ183" s="243"/>
      <c r="AR183" s="243"/>
      <c r="AS183" s="243"/>
      <c r="AT183" s="243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</row>
    <row r="184" spans="3:98" x14ac:dyDescent="0.2">
      <c r="C184"/>
      <c r="D184" s="243"/>
      <c r="E184" s="243"/>
      <c r="F184" s="243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43"/>
      <c r="X184" s="243"/>
      <c r="Y184" s="243"/>
      <c r="Z184" s="243"/>
      <c r="AA184" s="243"/>
      <c r="AB184" s="243"/>
      <c r="AC184" s="243"/>
      <c r="AD184" s="243"/>
      <c r="AE184" s="243"/>
      <c r="AF184" s="243"/>
      <c r="AG184" s="243"/>
      <c r="AH184" s="243"/>
      <c r="AI184" s="243"/>
      <c r="AJ184" s="243"/>
      <c r="AK184" s="243"/>
      <c r="AL184" s="243"/>
      <c r="AM184" s="243"/>
      <c r="AN184" s="243"/>
      <c r="AO184" s="243"/>
      <c r="AP184" s="243"/>
      <c r="AQ184" s="243"/>
      <c r="AR184" s="243"/>
      <c r="AS184" s="243"/>
      <c r="AT184" s="243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</row>
  </sheetData>
  <mergeCells count="1">
    <mergeCell ref="A5:B5"/>
  </mergeCells>
  <pageMargins left="0.2" right="0.2" top="0.25" bottom="0.25" header="0" footer="0"/>
  <pageSetup paperSize="5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10</vt:i4>
      </vt:variant>
    </vt:vector>
  </HeadingPairs>
  <TitlesOfParts>
    <vt:vector size="16" baseType="lpstr">
      <vt:lpstr>DESIGN</vt:lpstr>
      <vt:lpstr>BUDGET </vt:lpstr>
      <vt:lpstr>BUDGET SUMMARY</vt:lpstr>
      <vt:lpstr>CUMULATIVE SCHEDULES</vt:lpstr>
      <vt:lpstr>STAFF ALLOCATION</vt:lpstr>
      <vt:lpstr>ANALYSIS</vt:lpstr>
      <vt:lpstr>Budget_Print_Area</vt:lpstr>
      <vt:lpstr>Budget_Title</vt:lpstr>
      <vt:lpstr>ANALYSIS!Print_Area</vt:lpstr>
      <vt:lpstr>'BUDGET '!Print_Area</vt:lpstr>
      <vt:lpstr>'BUDGET SUMMARY'!Print_Area</vt:lpstr>
      <vt:lpstr>'CUMULATIVE SCHEDULES'!Print_Area</vt:lpstr>
      <vt:lpstr>Print_Area</vt:lpstr>
      <vt:lpstr>'BUDGET '!Print_Titles</vt:lpstr>
      <vt:lpstr>'CUMULATIVE SCHEDULES'!Print_Titles</vt:lpstr>
      <vt:lpstr>Title</vt:lpstr>
    </vt:vector>
  </TitlesOfParts>
  <Company>CAMW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Anderson</dc:creator>
  <cp:lastModifiedBy>Becky Powers</cp:lastModifiedBy>
  <cp:lastPrinted>2020-09-02T15:05:51Z</cp:lastPrinted>
  <dcterms:created xsi:type="dcterms:W3CDTF">2004-08-09T18:38:10Z</dcterms:created>
  <dcterms:modified xsi:type="dcterms:W3CDTF">2025-03-07T14:15:52Z</dcterms:modified>
</cp:coreProperties>
</file>