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amwdata01\ACCTShare\PROVIDERS' DOCS\RFP Budget Templates\2025 RFP Budget Templates\"/>
    </mc:Choice>
  </mc:AlternateContent>
  <xr:revisionPtr revIDLastSave="0" documentId="13_ncr:1_{EEC2C116-C5E1-44D7-8E9E-393E9A034FE9}" xr6:coauthVersionLast="47" xr6:coauthVersionMax="47" xr10:uidLastSave="{00000000-0000-0000-0000-000000000000}"/>
  <bookViews>
    <workbookView xWindow="-120" yWindow="-120" windowWidth="29040" windowHeight="15720" activeTab="2" xr2:uid="{00000000-000D-0000-FFFF-FFFF00000000}"/>
  </bookViews>
  <sheets>
    <sheet name="DESIGN" sheetId="5" r:id="rId1"/>
    <sheet name="BUDGET " sheetId="2" r:id="rId2"/>
    <sheet name="BUDGET SUMMARY" sheetId="1" r:id="rId3"/>
    <sheet name="STAFF ALLOCATION" sheetId="4" r:id="rId4"/>
    <sheet name="ANALYSIS" sheetId="6" r:id="rId5"/>
  </sheets>
  <definedNames>
    <definedName name="Budget_Print_Area">'BUDGET '!$A$15:$AC$167</definedName>
    <definedName name="Budget_Title">'BUDGET '!$A$1:$AC$14</definedName>
    <definedName name="_xlnm.Print_Area" localSheetId="4">ANALYSIS!$A$1:$F$51</definedName>
    <definedName name="_xlnm.Print_Area" localSheetId="1">'BUDGET '!$A$15:$AC$167</definedName>
    <definedName name="_xlnm.Print_Area" localSheetId="2">'BUDGET SUMMARY'!$A$1:$T$39</definedName>
    <definedName name="_xlnm.Print_Area" localSheetId="3">'STAFF ALLOCATION'!$A$1:$S$47</definedName>
    <definedName name="_xlnm.Print_Area">#REF!</definedName>
    <definedName name="_xlnm.Print_Titles" localSheetId="1">'BUDGET '!$1:$14</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2" l="1"/>
  <c r="B7" i="6"/>
  <c r="C54" i="5" l="1"/>
  <c r="C53" i="5"/>
  <c r="R147" i="2" l="1"/>
  <c r="Q146" i="2"/>
  <c r="Q145" i="2"/>
  <c r="Q144" i="2"/>
  <c r="O145" i="2"/>
  <c r="O146" i="2"/>
  <c r="O144" i="2"/>
  <c r="R139" i="2"/>
  <c r="Q138" i="2"/>
  <c r="Q137" i="2"/>
  <c r="R131" i="2"/>
  <c r="Q126" i="2"/>
  <c r="Q125" i="2"/>
  <c r="Q124" i="2"/>
  <c r="Q123" i="2"/>
  <c r="Q122" i="2"/>
  <c r="Q121" i="2"/>
  <c r="Q120" i="2"/>
  <c r="Q119" i="2"/>
  <c r="O120" i="2"/>
  <c r="O121" i="2"/>
  <c r="O122" i="2"/>
  <c r="O123" i="2"/>
  <c r="O124" i="2"/>
  <c r="O125" i="2"/>
  <c r="O126" i="2"/>
  <c r="O119" i="2"/>
  <c r="R113" i="2"/>
  <c r="Q112" i="2"/>
  <c r="Q111" i="2"/>
  <c r="Q110" i="2"/>
  <c r="Q109" i="2"/>
  <c r="Q108" i="2"/>
  <c r="Q107" i="2"/>
  <c r="Q106" i="2"/>
  <c r="Q105" i="2"/>
  <c r="Q104" i="2"/>
  <c r="Q99" i="2"/>
  <c r="R99" i="2"/>
  <c r="R93" i="2"/>
  <c r="Q92" i="2"/>
  <c r="Q91" i="2"/>
  <c r="O92" i="2"/>
  <c r="O91" i="2"/>
  <c r="Q86" i="2"/>
  <c r="R86" i="2"/>
  <c r="Q77" i="2"/>
  <c r="Q76" i="2"/>
  <c r="Q75" i="2"/>
  <c r="Q74" i="2"/>
  <c r="Q73" i="2"/>
  <c r="Q72" i="2"/>
  <c r="Q71" i="2"/>
  <c r="Q70" i="2"/>
  <c r="Q69" i="2"/>
  <c r="Q68" i="2"/>
  <c r="Q67" i="2"/>
  <c r="Q66" i="2"/>
  <c r="Q65" i="2"/>
  <c r="Q64" i="2"/>
  <c r="R78" i="2"/>
  <c r="O65" i="2"/>
  <c r="O66" i="2"/>
  <c r="O67" i="2"/>
  <c r="O68" i="2"/>
  <c r="O69" i="2"/>
  <c r="O70" i="2"/>
  <c r="O71" i="2"/>
  <c r="O72" i="2"/>
  <c r="O73" i="2"/>
  <c r="O74" i="2"/>
  <c r="O75" i="2"/>
  <c r="O76" i="2"/>
  <c r="O77" i="2"/>
  <c r="O64" i="2"/>
  <c r="Q58" i="2"/>
  <c r="Q57" i="2"/>
  <c r="Q56" i="2"/>
  <c r="Q55" i="2"/>
  <c r="Q54" i="2"/>
  <c r="O54" i="2"/>
  <c r="O55" i="2"/>
  <c r="O56" i="2"/>
  <c r="O57" i="2"/>
  <c r="O58" i="2"/>
  <c r="R59" i="2"/>
  <c r="R47" i="2"/>
  <c r="Q46" i="2"/>
  <c r="Q45" i="2"/>
  <c r="Q44" i="2"/>
  <c r="Q43" i="2"/>
  <c r="Q42" i="2"/>
  <c r="Q41" i="2"/>
  <c r="Q40" i="2"/>
  <c r="Q39" i="2"/>
  <c r="Q38" i="2"/>
  <c r="Q37" i="2"/>
  <c r="Q36" i="2"/>
  <c r="Q35" i="2"/>
  <c r="Q34" i="2"/>
  <c r="Q33" i="2"/>
  <c r="Q32" i="2"/>
  <c r="Q31" i="2"/>
  <c r="Q30" i="2"/>
  <c r="Q29" i="2"/>
  <c r="Q28" i="2"/>
  <c r="Q27" i="2"/>
  <c r="Q26" i="2"/>
  <c r="Q25" i="2"/>
  <c r="Q24" i="2"/>
  <c r="Q23" i="2"/>
  <c r="Q22" i="2"/>
  <c r="A7" i="1"/>
  <c r="Q93" i="2" l="1"/>
  <c r="L29" i="1" s="1"/>
  <c r="Q81" i="2"/>
  <c r="Q142" i="2"/>
  <c r="Q96" i="2"/>
  <c r="Q116" i="2"/>
  <c r="Q62" i="2"/>
  <c r="Q89" i="2"/>
  <c r="Q102" i="2"/>
  <c r="Q134" i="2"/>
  <c r="Q155" i="2"/>
  <c r="Q50" i="2"/>
  <c r="R158" i="2"/>
  <c r="Q147" i="2"/>
  <c r="L34" i="1" s="1"/>
  <c r="Q78" i="2"/>
  <c r="L25" i="1" s="1"/>
  <c r="Q19" i="2"/>
  <c r="L30" i="1"/>
  <c r="L28" i="1"/>
  <c r="R150" i="2"/>
  <c r="Q47" i="2"/>
  <c r="L20" i="1"/>
  <c r="A7" i="4"/>
  <c r="Q131" i="2"/>
  <c r="Q113" i="2"/>
  <c r="L31" i="1" s="1"/>
  <c r="R115" i="2" l="1"/>
  <c r="R141" i="2"/>
  <c r="R61" i="2"/>
  <c r="R88" i="2"/>
  <c r="R101" i="2"/>
  <c r="R133" i="2"/>
  <c r="R154" i="2"/>
  <c r="R49" i="2"/>
  <c r="R80" i="2"/>
  <c r="R95" i="2"/>
  <c r="R18" i="2"/>
  <c r="L32" i="1"/>
  <c r="L23" i="1"/>
  <c r="Q53" i="2" l="1"/>
  <c r="O53" i="2"/>
  <c r="B54" i="6"/>
  <c r="F40" i="6"/>
  <c r="F42" i="6" s="1"/>
  <c r="F49" i="6" s="1"/>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C8" i="6"/>
  <c r="B8" i="6"/>
  <c r="A2" i="6"/>
  <c r="E1" i="6"/>
  <c r="A1" i="6"/>
  <c r="R45" i="4"/>
  <c r="R46" i="4" s="1"/>
  <c r="Q45" i="4"/>
  <c r="Q46" i="4" s="1"/>
  <c r="P45" i="4"/>
  <c r="P46" i="4" s="1"/>
  <c r="O45" i="4"/>
  <c r="N45" i="4"/>
  <c r="M45" i="4"/>
  <c r="L45" i="4"/>
  <c r="K45" i="4"/>
  <c r="K46" i="4" s="1"/>
  <c r="J45" i="4"/>
  <c r="J46" i="4" s="1"/>
  <c r="I45" i="4"/>
  <c r="I46" i="4" s="1"/>
  <c r="H45" i="4"/>
  <c r="H46" i="4" s="1"/>
  <c r="G45" i="4"/>
  <c r="F45" i="4"/>
  <c r="F46" i="4" s="1"/>
  <c r="E45" i="4"/>
  <c r="D45" i="4"/>
  <c r="D46" i="4" s="1"/>
  <c r="S44" i="4"/>
  <c r="A44" i="4"/>
  <c r="S43" i="4"/>
  <c r="A43" i="4"/>
  <c r="S42" i="4"/>
  <c r="A42" i="4"/>
  <c r="S41" i="4"/>
  <c r="A41" i="4"/>
  <c r="S40" i="4"/>
  <c r="A40" i="4"/>
  <c r="S39" i="4"/>
  <c r="A39" i="4"/>
  <c r="S38" i="4"/>
  <c r="A38" i="4"/>
  <c r="S37" i="4"/>
  <c r="A37" i="4"/>
  <c r="S36" i="4"/>
  <c r="A36" i="4"/>
  <c r="S35" i="4"/>
  <c r="A35" i="4"/>
  <c r="S34" i="4"/>
  <c r="A34" i="4"/>
  <c r="S33" i="4"/>
  <c r="A33" i="4"/>
  <c r="S32" i="4"/>
  <c r="A32" i="4"/>
  <c r="S31" i="4"/>
  <c r="A31" i="4"/>
  <c r="S30" i="4"/>
  <c r="A30" i="4"/>
  <c r="S29" i="4"/>
  <c r="A29" i="4"/>
  <c r="S28" i="4"/>
  <c r="A28" i="4"/>
  <c r="S27" i="4"/>
  <c r="A27" i="4"/>
  <c r="S26" i="4"/>
  <c r="A26" i="4"/>
  <c r="S25" i="4"/>
  <c r="A25" i="4"/>
  <c r="S24" i="4"/>
  <c r="A24" i="4"/>
  <c r="S23" i="4"/>
  <c r="A23" i="4"/>
  <c r="S22" i="4"/>
  <c r="A22" i="4"/>
  <c r="S21" i="4"/>
  <c r="A21" i="4"/>
  <c r="S20" i="4"/>
  <c r="A20" i="4"/>
  <c r="A12" i="4"/>
  <c r="Q1" i="4"/>
  <c r="A40" i="1"/>
  <c r="A39" i="1"/>
  <c r="A34" i="1"/>
  <c r="A33" i="1"/>
  <c r="A32" i="1"/>
  <c r="A31" i="1"/>
  <c r="A30" i="1"/>
  <c r="A29" i="1"/>
  <c r="A28" i="1"/>
  <c r="A25" i="1"/>
  <c r="A24" i="1"/>
  <c r="A23" i="1"/>
  <c r="A22" i="1"/>
  <c r="A13" i="1"/>
  <c r="A13" i="4" s="1"/>
  <c r="A12" i="1"/>
  <c r="A11" i="1"/>
  <c r="A10" i="1"/>
  <c r="A9" i="1"/>
  <c r="A8" i="1"/>
  <c r="A6" i="1"/>
  <c r="A5" i="1"/>
  <c r="A4" i="1"/>
  <c r="A3" i="1"/>
  <c r="A2" i="1"/>
  <c r="J1" i="1"/>
  <c r="A1" i="1"/>
  <c r="A1" i="4" s="1"/>
  <c r="AB147" i="2"/>
  <c r="Z147" i="2"/>
  <c r="X147" i="2"/>
  <c r="V147" i="2"/>
  <c r="T147" i="2"/>
  <c r="P147" i="2"/>
  <c r="N147" i="2"/>
  <c r="L147" i="2"/>
  <c r="J147" i="2"/>
  <c r="H147" i="2"/>
  <c r="C147" i="2"/>
  <c r="AA146" i="2"/>
  <c r="Y146" i="2"/>
  <c r="W146" i="2"/>
  <c r="U146" i="2"/>
  <c r="S146" i="2"/>
  <c r="M146" i="2"/>
  <c r="K146" i="2"/>
  <c r="I146" i="2"/>
  <c r="G146" i="2"/>
  <c r="AA145" i="2"/>
  <c r="Y145" i="2"/>
  <c r="W145" i="2"/>
  <c r="U145" i="2"/>
  <c r="S145" i="2"/>
  <c r="M145" i="2"/>
  <c r="K145" i="2"/>
  <c r="I145" i="2"/>
  <c r="G145" i="2"/>
  <c r="AA144" i="2"/>
  <c r="Y144" i="2"/>
  <c r="W144" i="2"/>
  <c r="U144" i="2"/>
  <c r="S144" i="2"/>
  <c r="O147" i="2"/>
  <c r="M144" i="2"/>
  <c r="K144" i="2"/>
  <c r="I144" i="2"/>
  <c r="G144" i="2"/>
  <c r="AB139" i="2"/>
  <c r="Z139" i="2"/>
  <c r="X139" i="2"/>
  <c r="V139" i="2"/>
  <c r="T139" i="2"/>
  <c r="P139" i="2"/>
  <c r="N139" i="2"/>
  <c r="L139" i="2"/>
  <c r="J139" i="2"/>
  <c r="H139" i="2"/>
  <c r="AA138" i="2"/>
  <c r="Y138" i="2"/>
  <c r="W138" i="2"/>
  <c r="U138" i="2"/>
  <c r="S138" i="2"/>
  <c r="O138" i="2"/>
  <c r="M138" i="2"/>
  <c r="K138" i="2"/>
  <c r="I138" i="2"/>
  <c r="G138" i="2"/>
  <c r="AA137" i="2"/>
  <c r="Y137" i="2"/>
  <c r="W137" i="2"/>
  <c r="U137" i="2"/>
  <c r="S137" i="2"/>
  <c r="O137" i="2"/>
  <c r="M137" i="2"/>
  <c r="K137" i="2"/>
  <c r="I137" i="2"/>
  <c r="G137" i="2"/>
  <c r="AB131" i="2"/>
  <c r="Z131" i="2"/>
  <c r="X131" i="2"/>
  <c r="V131" i="2"/>
  <c r="T131" i="2"/>
  <c r="P131" i="2"/>
  <c r="N131" i="2"/>
  <c r="L131" i="2"/>
  <c r="J131" i="2"/>
  <c r="H131" i="2"/>
  <c r="AC130" i="2"/>
  <c r="AC129" i="2"/>
  <c r="AC128" i="2"/>
  <c r="AA126" i="2"/>
  <c r="Y126" i="2"/>
  <c r="W126" i="2"/>
  <c r="U126" i="2"/>
  <c r="S126" i="2"/>
  <c r="M126" i="2"/>
  <c r="K126" i="2"/>
  <c r="I126" i="2"/>
  <c r="G126" i="2"/>
  <c r="AA125" i="2"/>
  <c r="Y125" i="2"/>
  <c r="W125" i="2"/>
  <c r="U125" i="2"/>
  <c r="S125" i="2"/>
  <c r="M125" i="2"/>
  <c r="K125" i="2"/>
  <c r="I125" i="2"/>
  <c r="G125" i="2"/>
  <c r="AA124" i="2"/>
  <c r="Y124" i="2"/>
  <c r="W124" i="2"/>
  <c r="U124" i="2"/>
  <c r="S124" i="2"/>
  <c r="M124" i="2"/>
  <c r="K124" i="2"/>
  <c r="I124" i="2"/>
  <c r="G124" i="2"/>
  <c r="AA123" i="2"/>
  <c r="Y123" i="2"/>
  <c r="W123" i="2"/>
  <c r="U123" i="2"/>
  <c r="S123" i="2"/>
  <c r="M123" i="2"/>
  <c r="K123" i="2"/>
  <c r="I123" i="2"/>
  <c r="G123" i="2"/>
  <c r="AA122" i="2"/>
  <c r="Y122" i="2"/>
  <c r="W122" i="2"/>
  <c r="U122" i="2"/>
  <c r="S122" i="2"/>
  <c r="M122" i="2"/>
  <c r="K122" i="2"/>
  <c r="I122" i="2"/>
  <c r="G122" i="2"/>
  <c r="AA121" i="2"/>
  <c r="Y121" i="2"/>
  <c r="W121" i="2"/>
  <c r="U121" i="2"/>
  <c r="S121" i="2"/>
  <c r="M121" i="2"/>
  <c r="K121" i="2"/>
  <c r="I121" i="2"/>
  <c r="G121" i="2"/>
  <c r="AA120" i="2"/>
  <c r="Y120" i="2"/>
  <c r="W120" i="2"/>
  <c r="U120" i="2"/>
  <c r="S120" i="2"/>
  <c r="M120" i="2"/>
  <c r="K120" i="2"/>
  <c r="I120" i="2"/>
  <c r="G120" i="2"/>
  <c r="AA119" i="2"/>
  <c r="Y119" i="2"/>
  <c r="W119" i="2"/>
  <c r="U119" i="2"/>
  <c r="S119" i="2"/>
  <c r="M119" i="2"/>
  <c r="K119" i="2"/>
  <c r="I119" i="2"/>
  <c r="G119" i="2"/>
  <c r="AB113" i="2"/>
  <c r="Z113" i="2"/>
  <c r="X113" i="2"/>
  <c r="V113" i="2"/>
  <c r="T113" i="2"/>
  <c r="P113" i="2"/>
  <c r="N113" i="2"/>
  <c r="L113" i="2"/>
  <c r="J113" i="2"/>
  <c r="H113" i="2"/>
  <c r="C113" i="2"/>
  <c r="AA112" i="2"/>
  <c r="Y112" i="2"/>
  <c r="W112" i="2"/>
  <c r="U112" i="2"/>
  <c r="S112" i="2"/>
  <c r="O112" i="2"/>
  <c r="M112" i="2"/>
  <c r="K112" i="2"/>
  <c r="I112" i="2"/>
  <c r="G112" i="2"/>
  <c r="AA111" i="2"/>
  <c r="Y111" i="2"/>
  <c r="W111" i="2"/>
  <c r="U111" i="2"/>
  <c r="S111" i="2"/>
  <c r="O111" i="2"/>
  <c r="M111" i="2"/>
  <c r="K111" i="2"/>
  <c r="I111" i="2"/>
  <c r="G111" i="2"/>
  <c r="AA110" i="2"/>
  <c r="Y110" i="2"/>
  <c r="W110" i="2"/>
  <c r="U110" i="2"/>
  <c r="S110" i="2"/>
  <c r="O110" i="2"/>
  <c r="M110" i="2"/>
  <c r="K110" i="2"/>
  <c r="I110" i="2"/>
  <c r="G110" i="2"/>
  <c r="AA109" i="2"/>
  <c r="Y109" i="2"/>
  <c r="W109" i="2"/>
  <c r="U109" i="2"/>
  <c r="S109" i="2"/>
  <c r="O109" i="2"/>
  <c r="M109" i="2"/>
  <c r="K109" i="2"/>
  <c r="I109" i="2"/>
  <c r="G109" i="2"/>
  <c r="AA108" i="2"/>
  <c r="Y108" i="2"/>
  <c r="W108" i="2"/>
  <c r="U108" i="2"/>
  <c r="S108" i="2"/>
  <c r="O108" i="2"/>
  <c r="M108" i="2"/>
  <c r="K108" i="2"/>
  <c r="I108" i="2"/>
  <c r="G108" i="2"/>
  <c r="AA107" i="2"/>
  <c r="Y107" i="2"/>
  <c r="W107" i="2"/>
  <c r="U107" i="2"/>
  <c r="S107" i="2"/>
  <c r="O107" i="2"/>
  <c r="M107" i="2"/>
  <c r="K107" i="2"/>
  <c r="I107" i="2"/>
  <c r="G107" i="2"/>
  <c r="AA106" i="2"/>
  <c r="Y106" i="2"/>
  <c r="W106" i="2"/>
  <c r="U106" i="2"/>
  <c r="S106" i="2"/>
  <c r="O106" i="2"/>
  <c r="M106" i="2"/>
  <c r="K106" i="2"/>
  <c r="I106" i="2"/>
  <c r="G106" i="2"/>
  <c r="AA105" i="2"/>
  <c r="Y105" i="2"/>
  <c r="W105" i="2"/>
  <c r="U105" i="2"/>
  <c r="S105" i="2"/>
  <c r="O105" i="2"/>
  <c r="M105" i="2"/>
  <c r="K105" i="2"/>
  <c r="I105" i="2"/>
  <c r="G105" i="2"/>
  <c r="AA104" i="2"/>
  <c r="Y104" i="2"/>
  <c r="W104" i="2"/>
  <c r="U104" i="2"/>
  <c r="S104" i="2"/>
  <c r="O104" i="2"/>
  <c r="M104" i="2"/>
  <c r="K104" i="2"/>
  <c r="I104" i="2"/>
  <c r="G104" i="2"/>
  <c r="AB99" i="2"/>
  <c r="Z99" i="2"/>
  <c r="X99" i="2"/>
  <c r="V99" i="2"/>
  <c r="T99" i="2"/>
  <c r="P99" i="2"/>
  <c r="N99" i="2"/>
  <c r="L99" i="2"/>
  <c r="J99" i="2"/>
  <c r="H99" i="2"/>
  <c r="AA98" i="2"/>
  <c r="AA99" i="2" s="1"/>
  <c r="Y98" i="2"/>
  <c r="Y99" i="2" s="1"/>
  <c r="W98" i="2"/>
  <c r="W99" i="2" s="1"/>
  <c r="U98" i="2"/>
  <c r="U99" i="2" s="1"/>
  <c r="S98" i="2"/>
  <c r="S99" i="2" s="1"/>
  <c r="O98" i="2"/>
  <c r="O99" i="2" s="1"/>
  <c r="M98" i="2"/>
  <c r="M99" i="2" s="1"/>
  <c r="K98" i="2"/>
  <c r="K99" i="2" s="1"/>
  <c r="I98" i="2"/>
  <c r="G98" i="2"/>
  <c r="G99" i="2" s="1"/>
  <c r="AB93" i="2"/>
  <c r="Z93" i="2"/>
  <c r="X93" i="2"/>
  <c r="V93" i="2"/>
  <c r="T93" i="2"/>
  <c r="P93" i="2"/>
  <c r="N93" i="2"/>
  <c r="L93" i="2"/>
  <c r="J93" i="2"/>
  <c r="H93" i="2"/>
  <c r="AA92" i="2"/>
  <c r="Y92" i="2"/>
  <c r="W92" i="2"/>
  <c r="U92" i="2"/>
  <c r="S92" i="2"/>
  <c r="M92" i="2"/>
  <c r="K92" i="2"/>
  <c r="I92" i="2"/>
  <c r="G92" i="2"/>
  <c r="AA91" i="2"/>
  <c r="Y91" i="2"/>
  <c r="W91" i="2"/>
  <c r="U91" i="2"/>
  <c r="S91" i="2"/>
  <c r="O93" i="2"/>
  <c r="M91" i="2"/>
  <c r="K91" i="2"/>
  <c r="I91" i="2"/>
  <c r="G91" i="2"/>
  <c r="AB86" i="2"/>
  <c r="AA86" i="2"/>
  <c r="Z86" i="2"/>
  <c r="Y86" i="2"/>
  <c r="X86" i="2"/>
  <c r="W86" i="2"/>
  <c r="V86" i="2"/>
  <c r="U86" i="2"/>
  <c r="T86" i="2"/>
  <c r="S86" i="2"/>
  <c r="P86" i="2"/>
  <c r="O86" i="2"/>
  <c r="N86" i="2"/>
  <c r="M86" i="2"/>
  <c r="L86" i="2"/>
  <c r="K86" i="2"/>
  <c r="J86" i="2"/>
  <c r="I86" i="2"/>
  <c r="H86" i="2"/>
  <c r="G86" i="2"/>
  <c r="AC85" i="2"/>
  <c r="AC84" i="2"/>
  <c r="AC83" i="2"/>
  <c r="AC82" i="2"/>
  <c r="AB78" i="2"/>
  <c r="Z78" i="2"/>
  <c r="X78" i="2"/>
  <c r="V78" i="2"/>
  <c r="T78" i="2"/>
  <c r="P78" i="2"/>
  <c r="N78" i="2"/>
  <c r="L78" i="2"/>
  <c r="J78" i="2"/>
  <c r="H78" i="2"/>
  <c r="C78" i="2"/>
  <c r="AA77" i="2"/>
  <c r="Y77" i="2"/>
  <c r="W77" i="2"/>
  <c r="U77" i="2"/>
  <c r="S77" i="2"/>
  <c r="M77" i="2"/>
  <c r="K77" i="2"/>
  <c r="I77" i="2"/>
  <c r="AA76" i="2"/>
  <c r="Y76" i="2"/>
  <c r="W76" i="2"/>
  <c r="U76" i="2"/>
  <c r="S76" i="2"/>
  <c r="M76" i="2"/>
  <c r="K76" i="2"/>
  <c r="I76" i="2"/>
  <c r="G76" i="2"/>
  <c r="AA75" i="2"/>
  <c r="Y75" i="2"/>
  <c r="W75" i="2"/>
  <c r="U75" i="2"/>
  <c r="S75" i="2"/>
  <c r="M75" i="2"/>
  <c r="K75" i="2"/>
  <c r="I75" i="2"/>
  <c r="G75" i="2"/>
  <c r="AA74" i="2"/>
  <c r="Y74" i="2"/>
  <c r="W74" i="2"/>
  <c r="U74" i="2"/>
  <c r="S74" i="2"/>
  <c r="M74" i="2"/>
  <c r="K74" i="2"/>
  <c r="I74" i="2"/>
  <c r="G74" i="2"/>
  <c r="AA73" i="2"/>
  <c r="Y73" i="2"/>
  <c r="W73" i="2"/>
  <c r="U73" i="2"/>
  <c r="S73" i="2"/>
  <c r="M73" i="2"/>
  <c r="K73" i="2"/>
  <c r="I73" i="2"/>
  <c r="G73" i="2"/>
  <c r="AA72" i="2"/>
  <c r="Y72" i="2"/>
  <c r="W72" i="2"/>
  <c r="U72" i="2"/>
  <c r="S72" i="2"/>
  <c r="M72" i="2"/>
  <c r="K72" i="2"/>
  <c r="I72" i="2"/>
  <c r="G72" i="2"/>
  <c r="AA71" i="2"/>
  <c r="Y71" i="2"/>
  <c r="W71" i="2"/>
  <c r="U71" i="2"/>
  <c r="S71" i="2"/>
  <c r="M71" i="2"/>
  <c r="K71" i="2"/>
  <c r="I71" i="2"/>
  <c r="G71" i="2"/>
  <c r="AA70" i="2"/>
  <c r="Y70" i="2"/>
  <c r="W70" i="2"/>
  <c r="U70" i="2"/>
  <c r="S70" i="2"/>
  <c r="M70" i="2"/>
  <c r="K70" i="2"/>
  <c r="I70" i="2"/>
  <c r="G70" i="2"/>
  <c r="AA69" i="2"/>
  <c r="Y69" i="2"/>
  <c r="W69" i="2"/>
  <c r="U69" i="2"/>
  <c r="S69" i="2"/>
  <c r="M69" i="2"/>
  <c r="K69" i="2"/>
  <c r="I69" i="2"/>
  <c r="G69" i="2"/>
  <c r="AA68" i="2"/>
  <c r="Y68" i="2"/>
  <c r="W68" i="2"/>
  <c r="U68" i="2"/>
  <c r="S68" i="2"/>
  <c r="M68" i="2"/>
  <c r="K68" i="2"/>
  <c r="I68" i="2"/>
  <c r="G68" i="2"/>
  <c r="AA67" i="2"/>
  <c r="Y67" i="2"/>
  <c r="W67" i="2"/>
  <c r="U67" i="2"/>
  <c r="S67" i="2"/>
  <c r="M67" i="2"/>
  <c r="K67" i="2"/>
  <c r="I67" i="2"/>
  <c r="G67" i="2"/>
  <c r="AA66" i="2"/>
  <c r="Y66" i="2"/>
  <c r="W66" i="2"/>
  <c r="U66" i="2"/>
  <c r="S66" i="2"/>
  <c r="M66" i="2"/>
  <c r="K66" i="2"/>
  <c r="I66" i="2"/>
  <c r="G66" i="2"/>
  <c r="AA65" i="2"/>
  <c r="Y65" i="2"/>
  <c r="W65" i="2"/>
  <c r="U65" i="2"/>
  <c r="S65" i="2"/>
  <c r="M65" i="2"/>
  <c r="K65" i="2"/>
  <c r="I65" i="2"/>
  <c r="G65" i="2"/>
  <c r="AA64" i="2"/>
  <c r="Y64" i="2"/>
  <c r="W64" i="2"/>
  <c r="U64" i="2"/>
  <c r="S64" i="2"/>
  <c r="M64" i="2"/>
  <c r="K64" i="2"/>
  <c r="I64" i="2"/>
  <c r="G64" i="2"/>
  <c r="AB59" i="2"/>
  <c r="Z59" i="2"/>
  <c r="X59" i="2"/>
  <c r="V59" i="2"/>
  <c r="T59" i="2"/>
  <c r="P59" i="2"/>
  <c r="N59" i="2"/>
  <c r="L59" i="2"/>
  <c r="J59" i="2"/>
  <c r="H59" i="2"/>
  <c r="AA58" i="2"/>
  <c r="Y58" i="2"/>
  <c r="W58" i="2"/>
  <c r="U58" i="2"/>
  <c r="S58" i="2"/>
  <c r="M58" i="2"/>
  <c r="K58" i="2"/>
  <c r="I58" i="2"/>
  <c r="G58" i="2"/>
  <c r="AA57" i="2"/>
  <c r="Y57" i="2"/>
  <c r="W57" i="2"/>
  <c r="U57" i="2"/>
  <c r="S57" i="2"/>
  <c r="M57" i="2"/>
  <c r="K57" i="2"/>
  <c r="I57" i="2"/>
  <c r="G57" i="2"/>
  <c r="AA56" i="2"/>
  <c r="Y56" i="2"/>
  <c r="W56" i="2"/>
  <c r="U56" i="2"/>
  <c r="S56" i="2"/>
  <c r="M56" i="2"/>
  <c r="K56" i="2"/>
  <c r="I56" i="2"/>
  <c r="G56" i="2"/>
  <c r="AA55" i="2"/>
  <c r="Y55" i="2"/>
  <c r="W55" i="2"/>
  <c r="U55" i="2"/>
  <c r="S55" i="2"/>
  <c r="M55" i="2"/>
  <c r="K55" i="2"/>
  <c r="I55" i="2"/>
  <c r="G55" i="2"/>
  <c r="AA54" i="2"/>
  <c r="Y54" i="2"/>
  <c r="W54" i="2"/>
  <c r="U54" i="2"/>
  <c r="S54" i="2"/>
  <c r="M54" i="2"/>
  <c r="K54" i="2"/>
  <c r="I54" i="2"/>
  <c r="G54" i="2"/>
  <c r="AA53" i="2"/>
  <c r="Y53" i="2"/>
  <c r="W53" i="2"/>
  <c r="U53" i="2"/>
  <c r="S53" i="2"/>
  <c r="M53" i="2"/>
  <c r="K53" i="2"/>
  <c r="I53" i="2"/>
  <c r="G53" i="2"/>
  <c r="AB47" i="2"/>
  <c r="Z47" i="2"/>
  <c r="X47" i="2"/>
  <c r="V47" i="2"/>
  <c r="T47" i="2"/>
  <c r="P47" i="2"/>
  <c r="N47" i="2"/>
  <c r="L47" i="2"/>
  <c r="J47" i="2"/>
  <c r="H47" i="2"/>
  <c r="AA46" i="2"/>
  <c r="Y46" i="2"/>
  <c r="W46" i="2"/>
  <c r="U46" i="2"/>
  <c r="S46" i="2"/>
  <c r="O46" i="2"/>
  <c r="M46" i="2"/>
  <c r="K46" i="2"/>
  <c r="I46" i="2"/>
  <c r="G46" i="2"/>
  <c r="AA45" i="2"/>
  <c r="Y45" i="2"/>
  <c r="W45" i="2"/>
  <c r="U45" i="2"/>
  <c r="S45" i="2"/>
  <c r="O45" i="2"/>
  <c r="M45" i="2"/>
  <c r="K45" i="2"/>
  <c r="I45" i="2"/>
  <c r="G45" i="2"/>
  <c r="AA44" i="2"/>
  <c r="Y44" i="2"/>
  <c r="W44" i="2"/>
  <c r="U44" i="2"/>
  <c r="S44" i="2"/>
  <c r="O44" i="2"/>
  <c r="M44" i="2"/>
  <c r="K44" i="2"/>
  <c r="I44" i="2"/>
  <c r="G44" i="2"/>
  <c r="AA43" i="2"/>
  <c r="Y43" i="2"/>
  <c r="W43" i="2"/>
  <c r="U43" i="2"/>
  <c r="S43" i="2"/>
  <c r="O43" i="2"/>
  <c r="M43" i="2"/>
  <c r="K43" i="2"/>
  <c r="I43" i="2"/>
  <c r="G43" i="2"/>
  <c r="AA42" i="2"/>
  <c r="Y42" i="2"/>
  <c r="W42" i="2"/>
  <c r="U42" i="2"/>
  <c r="S42" i="2"/>
  <c r="O42" i="2"/>
  <c r="M42" i="2"/>
  <c r="K42" i="2"/>
  <c r="I42" i="2"/>
  <c r="G42" i="2"/>
  <c r="AA41" i="2"/>
  <c r="Y41" i="2"/>
  <c r="W41" i="2"/>
  <c r="U41" i="2"/>
  <c r="S41" i="2"/>
  <c r="O41" i="2"/>
  <c r="M41" i="2"/>
  <c r="K41" i="2"/>
  <c r="I41" i="2"/>
  <c r="G41" i="2"/>
  <c r="AA40" i="2"/>
  <c r="Y40" i="2"/>
  <c r="W40" i="2"/>
  <c r="U40" i="2"/>
  <c r="S40" i="2"/>
  <c r="O40" i="2"/>
  <c r="M40" i="2"/>
  <c r="K40" i="2"/>
  <c r="I40" i="2"/>
  <c r="G40" i="2"/>
  <c r="AA39" i="2"/>
  <c r="Y39" i="2"/>
  <c r="W39" i="2"/>
  <c r="U39" i="2"/>
  <c r="S39" i="2"/>
  <c r="O39" i="2"/>
  <c r="M39" i="2"/>
  <c r="K39" i="2"/>
  <c r="I39" i="2"/>
  <c r="G39" i="2"/>
  <c r="AA38" i="2"/>
  <c r="Y38" i="2"/>
  <c r="W38" i="2"/>
  <c r="U38" i="2"/>
  <c r="S38" i="2"/>
  <c r="O38" i="2"/>
  <c r="M38" i="2"/>
  <c r="K38" i="2"/>
  <c r="I38" i="2"/>
  <c r="G38" i="2"/>
  <c r="AA37" i="2"/>
  <c r="Y37" i="2"/>
  <c r="W37" i="2"/>
  <c r="U37" i="2"/>
  <c r="S37" i="2"/>
  <c r="O37" i="2"/>
  <c r="M37" i="2"/>
  <c r="K37" i="2"/>
  <c r="I37" i="2"/>
  <c r="G37" i="2"/>
  <c r="AA36" i="2"/>
  <c r="Y36" i="2"/>
  <c r="W36" i="2"/>
  <c r="U36" i="2"/>
  <c r="S36" i="2"/>
  <c r="O36" i="2"/>
  <c r="M36" i="2"/>
  <c r="K36" i="2"/>
  <c r="I36" i="2"/>
  <c r="G36" i="2"/>
  <c r="AA35" i="2"/>
  <c r="Y35" i="2"/>
  <c r="W35" i="2"/>
  <c r="U35" i="2"/>
  <c r="S35" i="2"/>
  <c r="O35" i="2"/>
  <c r="M35" i="2"/>
  <c r="K35" i="2"/>
  <c r="I35" i="2"/>
  <c r="G35" i="2"/>
  <c r="AA34" i="2"/>
  <c r="Y34" i="2"/>
  <c r="W34" i="2"/>
  <c r="U34" i="2"/>
  <c r="S34" i="2"/>
  <c r="O34" i="2"/>
  <c r="M34" i="2"/>
  <c r="K34" i="2"/>
  <c r="I34" i="2"/>
  <c r="G34" i="2"/>
  <c r="AA33" i="2"/>
  <c r="Y33" i="2"/>
  <c r="W33" i="2"/>
  <c r="U33" i="2"/>
  <c r="S33" i="2"/>
  <c r="O33" i="2"/>
  <c r="M33" i="2"/>
  <c r="K33" i="2"/>
  <c r="I33" i="2"/>
  <c r="G33" i="2"/>
  <c r="AA32" i="2"/>
  <c r="Y32" i="2"/>
  <c r="W32" i="2"/>
  <c r="U32" i="2"/>
  <c r="S32" i="2"/>
  <c r="O32" i="2"/>
  <c r="M32" i="2"/>
  <c r="K32" i="2"/>
  <c r="I32" i="2"/>
  <c r="G32" i="2"/>
  <c r="AA31" i="2"/>
  <c r="Y31" i="2"/>
  <c r="W31" i="2"/>
  <c r="U31" i="2"/>
  <c r="S31" i="2"/>
  <c r="O31" i="2"/>
  <c r="M31" i="2"/>
  <c r="K31" i="2"/>
  <c r="I31" i="2"/>
  <c r="G31" i="2"/>
  <c r="AA30" i="2"/>
  <c r="Y30" i="2"/>
  <c r="W30" i="2"/>
  <c r="U30" i="2"/>
  <c r="S30" i="2"/>
  <c r="O30" i="2"/>
  <c r="M30" i="2"/>
  <c r="K30" i="2"/>
  <c r="I30" i="2"/>
  <c r="G30" i="2"/>
  <c r="AA29" i="2"/>
  <c r="Y29" i="2"/>
  <c r="W29" i="2"/>
  <c r="U29" i="2"/>
  <c r="S29" i="2"/>
  <c r="O29" i="2"/>
  <c r="M29" i="2"/>
  <c r="K29" i="2"/>
  <c r="I29" i="2"/>
  <c r="G29" i="2"/>
  <c r="AA28" i="2"/>
  <c r="Y28" i="2"/>
  <c r="W28" i="2"/>
  <c r="U28" i="2"/>
  <c r="S28" i="2"/>
  <c r="O28" i="2"/>
  <c r="M28" i="2"/>
  <c r="K28" i="2"/>
  <c r="I28" i="2"/>
  <c r="G28" i="2"/>
  <c r="AA27" i="2"/>
  <c r="Y27" i="2"/>
  <c r="W27" i="2"/>
  <c r="U27" i="2"/>
  <c r="S27" i="2"/>
  <c r="O27" i="2"/>
  <c r="M27" i="2"/>
  <c r="K27" i="2"/>
  <c r="I27" i="2"/>
  <c r="G27" i="2"/>
  <c r="AA26" i="2"/>
  <c r="Y26" i="2"/>
  <c r="W26" i="2"/>
  <c r="U26" i="2"/>
  <c r="S26" i="2"/>
  <c r="O26" i="2"/>
  <c r="M26" i="2"/>
  <c r="K26" i="2"/>
  <c r="I26" i="2"/>
  <c r="G26" i="2"/>
  <c r="AA25" i="2"/>
  <c r="Y25" i="2"/>
  <c r="W25" i="2"/>
  <c r="U25" i="2"/>
  <c r="S25" i="2"/>
  <c r="O25" i="2"/>
  <c r="M25" i="2"/>
  <c r="K25" i="2"/>
  <c r="I25" i="2"/>
  <c r="G25" i="2"/>
  <c r="AA24" i="2"/>
  <c r="Y24" i="2"/>
  <c r="W24" i="2"/>
  <c r="U24" i="2"/>
  <c r="S24" i="2"/>
  <c r="O24" i="2"/>
  <c r="M24" i="2"/>
  <c r="K24" i="2"/>
  <c r="I24" i="2"/>
  <c r="G24" i="2"/>
  <c r="AA23" i="2"/>
  <c r="Y23" i="2"/>
  <c r="W23" i="2"/>
  <c r="U23" i="2"/>
  <c r="S23" i="2"/>
  <c r="O23" i="2"/>
  <c r="M23" i="2"/>
  <c r="K23" i="2"/>
  <c r="I23" i="2"/>
  <c r="G23" i="2"/>
  <c r="AA22" i="2"/>
  <c r="Y22" i="2"/>
  <c r="W22" i="2"/>
  <c r="U22" i="2"/>
  <c r="S22" i="2"/>
  <c r="O22" i="2"/>
  <c r="M22" i="2"/>
  <c r="K22" i="2"/>
  <c r="I22" i="2"/>
  <c r="G22" i="2"/>
  <c r="AC1" i="2"/>
  <c r="A40" i="6" l="1"/>
  <c r="A41" i="6" s="1"/>
  <c r="A42" i="6" s="1"/>
  <c r="A43" i="6" s="1"/>
  <c r="A44" i="6" s="1"/>
  <c r="A45" i="6" s="1"/>
  <c r="A47" i="6" s="1"/>
  <c r="X158" i="2"/>
  <c r="V158" i="2"/>
  <c r="L158" i="2"/>
  <c r="Z158" i="2"/>
  <c r="H158" i="2"/>
  <c r="T158" i="2"/>
  <c r="AB158" i="2"/>
  <c r="F44" i="6"/>
  <c r="F45" i="6" s="1"/>
  <c r="G89" i="2"/>
  <c r="G50" i="2"/>
  <c r="G102" i="2"/>
  <c r="G134" i="2"/>
  <c r="G155" i="2"/>
  <c r="G81" i="2"/>
  <c r="G62" i="2"/>
  <c r="G96" i="2"/>
  <c r="G116" i="2"/>
  <c r="G142" i="2"/>
  <c r="I102" i="2"/>
  <c r="I81" i="2"/>
  <c r="I134" i="2"/>
  <c r="I155" i="2"/>
  <c r="I50" i="2"/>
  <c r="I96" i="2"/>
  <c r="I89" i="2"/>
  <c r="I116" i="2"/>
  <c r="I142" i="2"/>
  <c r="I62" i="2"/>
  <c r="K102" i="2"/>
  <c r="K134" i="2"/>
  <c r="K155" i="2"/>
  <c r="K50" i="2"/>
  <c r="K81" i="2"/>
  <c r="K96" i="2"/>
  <c r="K116" i="2"/>
  <c r="K142" i="2"/>
  <c r="K62" i="2"/>
  <c r="K89" i="2"/>
  <c r="O155" i="2"/>
  <c r="P154" i="2" s="1"/>
  <c r="O50" i="2"/>
  <c r="P49" i="2" s="1"/>
  <c r="O116" i="2"/>
  <c r="P115" i="2" s="1"/>
  <c r="O81" i="2"/>
  <c r="P80" i="2" s="1"/>
  <c r="O96" i="2"/>
  <c r="P95" i="2" s="1"/>
  <c r="O142" i="2"/>
  <c r="P141" i="2" s="1"/>
  <c r="O62" i="2"/>
  <c r="P61" i="2" s="1"/>
  <c r="O89" i="2"/>
  <c r="P88" i="2" s="1"/>
  <c r="O102" i="2"/>
  <c r="P101" i="2" s="1"/>
  <c r="O134" i="2"/>
  <c r="P133" i="2" s="1"/>
  <c r="M134" i="2"/>
  <c r="M155" i="2"/>
  <c r="M50" i="2"/>
  <c r="M81" i="2"/>
  <c r="M96" i="2"/>
  <c r="M116" i="2"/>
  <c r="M102" i="2"/>
  <c r="M142" i="2"/>
  <c r="M62" i="2"/>
  <c r="M89" i="2"/>
  <c r="S81" i="2"/>
  <c r="S96" i="2"/>
  <c r="S116" i="2"/>
  <c r="S142" i="2"/>
  <c r="S62" i="2"/>
  <c r="S89" i="2"/>
  <c r="S102" i="2"/>
  <c r="S134" i="2"/>
  <c r="S155" i="2"/>
  <c r="S50" i="2"/>
  <c r="Y96" i="2"/>
  <c r="Y62" i="2"/>
  <c r="Y89" i="2"/>
  <c r="Y116" i="2"/>
  <c r="Y142" i="2"/>
  <c r="Y102" i="2"/>
  <c r="Y134" i="2"/>
  <c r="Y155" i="2"/>
  <c r="Y50" i="2"/>
  <c r="Y81" i="2"/>
  <c r="AA116" i="2"/>
  <c r="AA89" i="2"/>
  <c r="AA102" i="2"/>
  <c r="AA142" i="2"/>
  <c r="AA62" i="2"/>
  <c r="AA134" i="2"/>
  <c r="AA155" i="2"/>
  <c r="AA50" i="2"/>
  <c r="AA81" i="2"/>
  <c r="AA96" i="2"/>
  <c r="P158" i="2"/>
  <c r="N158" i="2"/>
  <c r="J158" i="2"/>
  <c r="W155" i="2"/>
  <c r="W96" i="2"/>
  <c r="W134" i="2"/>
  <c r="W50" i="2"/>
  <c r="W81" i="2"/>
  <c r="W89" i="2"/>
  <c r="W142" i="2"/>
  <c r="W102" i="2"/>
  <c r="W116" i="2"/>
  <c r="W62" i="2"/>
  <c r="U62" i="2"/>
  <c r="U116" i="2"/>
  <c r="U81" i="2"/>
  <c r="U134" i="2"/>
  <c r="U89" i="2"/>
  <c r="U142" i="2"/>
  <c r="U96" i="2"/>
  <c r="U155" i="2"/>
  <c r="U50" i="2"/>
  <c r="U102" i="2"/>
  <c r="I19" i="2"/>
  <c r="M19" i="2"/>
  <c r="O19" i="2"/>
  <c r="P18" i="2" s="1"/>
  <c r="S19" i="2"/>
  <c r="U19" i="2"/>
  <c r="W19" i="2"/>
  <c r="Y19" i="2"/>
  <c r="AA19" i="2"/>
  <c r="U147" i="2"/>
  <c r="N34" i="1" s="1"/>
  <c r="K34" i="1"/>
  <c r="W147" i="2"/>
  <c r="O34" i="1" s="1"/>
  <c r="G19" i="2"/>
  <c r="K19" i="2"/>
  <c r="N28" i="1"/>
  <c r="E32" i="1"/>
  <c r="AC34" i="2"/>
  <c r="E20" i="6" s="1"/>
  <c r="D20" i="6" s="1"/>
  <c r="E25" i="1"/>
  <c r="A10" i="4"/>
  <c r="Q28" i="1"/>
  <c r="AC74" i="2"/>
  <c r="O28" i="1"/>
  <c r="E30" i="1"/>
  <c r="A5" i="4"/>
  <c r="AC122" i="2"/>
  <c r="E34" i="1"/>
  <c r="AC26" i="2"/>
  <c r="E12" i="6" s="1"/>
  <c r="D12" i="6" s="1"/>
  <c r="AC55" i="2"/>
  <c r="AC66" i="2"/>
  <c r="AC77" i="2"/>
  <c r="AC98" i="2"/>
  <c r="AC99" i="2" s="1"/>
  <c r="R30" i="1" s="1"/>
  <c r="E33" i="1"/>
  <c r="E24" i="1"/>
  <c r="E31" i="1"/>
  <c r="AC146" i="2"/>
  <c r="AC65" i="2"/>
  <c r="D28" i="1"/>
  <c r="K29" i="1"/>
  <c r="P20" i="1"/>
  <c r="AC125" i="2"/>
  <c r="Q20" i="1"/>
  <c r="AC69" i="2"/>
  <c r="N150" i="2"/>
  <c r="M131" i="2"/>
  <c r="J32" i="1" s="1"/>
  <c r="I20" i="1"/>
  <c r="E23" i="1"/>
  <c r="AC58" i="2"/>
  <c r="E29" i="1"/>
  <c r="K147" i="2"/>
  <c r="I34" i="1" s="1"/>
  <c r="A2" i="4"/>
  <c r="AC75" i="2"/>
  <c r="E28" i="1"/>
  <c r="W131" i="2"/>
  <c r="O32" i="1" s="1"/>
  <c r="M147" i="2"/>
  <c r="J34" i="1" s="1"/>
  <c r="A3" i="4"/>
  <c r="K20" i="1"/>
  <c r="A11" i="4"/>
  <c r="I147" i="2"/>
  <c r="H34" i="1" s="1"/>
  <c r="S147" i="2"/>
  <c r="M34" i="1" s="1"/>
  <c r="AA147" i="2"/>
  <c r="Q34" i="1" s="1"/>
  <c r="G147" i="2"/>
  <c r="Y147" i="2"/>
  <c r="P34" i="1" s="1"/>
  <c r="K131" i="2"/>
  <c r="I32" i="1" s="1"/>
  <c r="U113" i="2"/>
  <c r="N31" i="1" s="1"/>
  <c r="K93" i="2"/>
  <c r="I29" i="1" s="1"/>
  <c r="U93" i="2"/>
  <c r="N29" i="1" s="1"/>
  <c r="M93" i="2"/>
  <c r="J29" i="1" s="1"/>
  <c r="W93" i="2"/>
  <c r="O29" i="1" s="1"/>
  <c r="AC25" i="2"/>
  <c r="E11" i="6" s="1"/>
  <c r="D11" i="6" s="1"/>
  <c r="AC42" i="2"/>
  <c r="E28" i="6" s="1"/>
  <c r="D28" i="6" s="1"/>
  <c r="X150" i="2"/>
  <c r="AC107" i="2"/>
  <c r="AC108" i="2"/>
  <c r="A4" i="4"/>
  <c r="AC23" i="2"/>
  <c r="E9" i="6" s="1"/>
  <c r="D9" i="6" s="1"/>
  <c r="AC41" i="2"/>
  <c r="E27" i="6" s="1"/>
  <c r="D27" i="6" s="1"/>
  <c r="I28" i="1"/>
  <c r="K28" i="1"/>
  <c r="AC29" i="2"/>
  <c r="E15" i="6" s="1"/>
  <c r="D15" i="6" s="1"/>
  <c r="AC37" i="2"/>
  <c r="E23" i="6" s="1"/>
  <c r="D23" i="6" s="1"/>
  <c r="AC46" i="2"/>
  <c r="E32" i="6" s="1"/>
  <c r="D32" i="6" s="1"/>
  <c r="H28" i="1"/>
  <c r="J28" i="1"/>
  <c r="AB150" i="2"/>
  <c r="AC112" i="2"/>
  <c r="T150" i="2"/>
  <c r="M20" i="1"/>
  <c r="A9" i="4"/>
  <c r="N20" i="1"/>
  <c r="W78" i="2"/>
  <c r="O25" i="1" s="1"/>
  <c r="J150" i="2"/>
  <c r="AC70" i="2"/>
  <c r="K78" i="2"/>
  <c r="I25" i="1" s="1"/>
  <c r="AC76" i="2"/>
  <c r="AC92" i="2"/>
  <c r="AC105" i="2"/>
  <c r="V150" i="2"/>
  <c r="O131" i="2"/>
  <c r="K32" i="1" s="1"/>
  <c r="AC126" i="2"/>
  <c r="AC31" i="2"/>
  <c r="E17" i="6" s="1"/>
  <c r="D17" i="6" s="1"/>
  <c r="AC33" i="2"/>
  <c r="E19" i="6" s="1"/>
  <c r="D19" i="6" s="1"/>
  <c r="AC38" i="2"/>
  <c r="E24" i="6" s="1"/>
  <c r="D24" i="6" s="1"/>
  <c r="AC40" i="2"/>
  <c r="E26" i="6" s="1"/>
  <c r="D26" i="6" s="1"/>
  <c r="AC43" i="2"/>
  <c r="E29" i="6" s="1"/>
  <c r="D29" i="6" s="1"/>
  <c r="AC45" i="2"/>
  <c r="E31" i="6" s="1"/>
  <c r="D31" i="6" s="1"/>
  <c r="M113" i="2"/>
  <c r="J31" i="1" s="1"/>
  <c r="W113" i="2"/>
  <c r="O31" i="1" s="1"/>
  <c r="AC109" i="2"/>
  <c r="AC111" i="2"/>
  <c r="AC68" i="2"/>
  <c r="G28" i="1"/>
  <c r="H150" i="2"/>
  <c r="AC124" i="2"/>
  <c r="AC36" i="2"/>
  <c r="E22" i="6" s="1"/>
  <c r="D22" i="6" s="1"/>
  <c r="AC57" i="2"/>
  <c r="U78" i="2"/>
  <c r="N25" i="1" s="1"/>
  <c r="AC73" i="2"/>
  <c r="L150" i="2"/>
  <c r="G131" i="2"/>
  <c r="AC119" i="2"/>
  <c r="Y131" i="2"/>
  <c r="P32" i="1" s="1"/>
  <c r="AC22" i="2"/>
  <c r="E8" i="6" s="1"/>
  <c r="D8" i="6" s="1"/>
  <c r="G47" i="2"/>
  <c r="O47" i="2"/>
  <c r="K23" i="1" s="1"/>
  <c r="Y47" i="2"/>
  <c r="P23" i="1" s="1"/>
  <c r="U47" i="2"/>
  <c r="N23" i="1" s="1"/>
  <c r="AC28" i="2"/>
  <c r="E14" i="6" s="1"/>
  <c r="D14" i="6" s="1"/>
  <c r="AC54" i="2"/>
  <c r="O78" i="2"/>
  <c r="K25" i="1" s="1"/>
  <c r="M47" i="2"/>
  <c r="J23" i="1" s="1"/>
  <c r="AC30" i="2"/>
  <c r="E16" i="6" s="1"/>
  <c r="D16" i="6" s="1"/>
  <c r="AC32" i="2"/>
  <c r="E18" i="6" s="1"/>
  <c r="D18" i="6" s="1"/>
  <c r="AC35" i="2"/>
  <c r="E21" i="6" s="1"/>
  <c r="D21" i="6" s="1"/>
  <c r="AC56" i="2"/>
  <c r="G78" i="2"/>
  <c r="Y78" i="2"/>
  <c r="P25" i="1" s="1"/>
  <c r="AC67" i="2"/>
  <c r="M28" i="1"/>
  <c r="I93" i="2"/>
  <c r="H29" i="1" s="1"/>
  <c r="S93" i="2"/>
  <c r="M29" i="1" s="1"/>
  <c r="AA93" i="2"/>
  <c r="Q29" i="1" s="1"/>
  <c r="AC138" i="2"/>
  <c r="G20" i="1"/>
  <c r="A6" i="4"/>
  <c r="W47" i="2"/>
  <c r="O23" i="1" s="1"/>
  <c r="K47" i="2"/>
  <c r="I23" i="1" s="1"/>
  <c r="AC24" i="2"/>
  <c r="E10" i="6" s="1"/>
  <c r="AC27" i="2"/>
  <c r="E13" i="6" s="1"/>
  <c r="D13" i="6" s="1"/>
  <c r="AC39" i="2"/>
  <c r="E25" i="6" s="1"/>
  <c r="D25" i="6" s="1"/>
  <c r="AC44" i="2"/>
  <c r="E30" i="6" s="1"/>
  <c r="D30" i="6" s="1"/>
  <c r="AC86" i="2"/>
  <c r="R28" i="1" s="1"/>
  <c r="G93" i="2"/>
  <c r="G30" i="1"/>
  <c r="AC110" i="2"/>
  <c r="P150" i="2"/>
  <c r="U131" i="2"/>
  <c r="N32" i="1" s="1"/>
  <c r="A8" i="4"/>
  <c r="H20" i="1"/>
  <c r="I47" i="2"/>
  <c r="H23" i="1" s="1"/>
  <c r="S47" i="2"/>
  <c r="M23" i="1" s="1"/>
  <c r="AA47" i="2"/>
  <c r="Q23" i="1" s="1"/>
  <c r="P28" i="1"/>
  <c r="Y93" i="2"/>
  <c r="P29" i="1" s="1"/>
  <c r="K30" i="1"/>
  <c r="AC106" i="2"/>
  <c r="K113" i="2"/>
  <c r="I31" i="1" s="1"/>
  <c r="S131" i="2"/>
  <c r="M32" i="1" s="1"/>
  <c r="AA131" i="2"/>
  <c r="Q32" i="1" s="1"/>
  <c r="AC123" i="2"/>
  <c r="AC137" i="2"/>
  <c r="AC120" i="2"/>
  <c r="J20" i="1"/>
  <c r="O20" i="1"/>
  <c r="AC145" i="2"/>
  <c r="AC144" i="2"/>
  <c r="AC121" i="2"/>
  <c r="I131" i="2"/>
  <c r="H32" i="1" s="1"/>
  <c r="G113" i="2"/>
  <c r="O113" i="2"/>
  <c r="K31" i="1" s="1"/>
  <c r="Y113" i="2"/>
  <c r="P31" i="1" s="1"/>
  <c r="I113" i="2"/>
  <c r="H31" i="1" s="1"/>
  <c r="S113" i="2"/>
  <c r="M31" i="1" s="1"/>
  <c r="AA113" i="2"/>
  <c r="Q31" i="1" s="1"/>
  <c r="AC104" i="2"/>
  <c r="P30" i="1"/>
  <c r="AC91" i="2"/>
  <c r="M30" i="1"/>
  <c r="Q30" i="1"/>
  <c r="I30" i="1"/>
  <c r="N30" i="1"/>
  <c r="J30" i="1"/>
  <c r="O30" i="1"/>
  <c r="I99" i="2"/>
  <c r="D30" i="1" s="1"/>
  <c r="Z150" i="2"/>
  <c r="AC64" i="2"/>
  <c r="I78" i="2"/>
  <c r="H25" i="1" s="1"/>
  <c r="M78" i="2"/>
  <c r="J25" i="1" s="1"/>
  <c r="S78" i="2"/>
  <c r="M25" i="1" s="1"/>
  <c r="AA78" i="2"/>
  <c r="Q25" i="1" s="1"/>
  <c r="AC72" i="2"/>
  <c r="AC71" i="2"/>
  <c r="AC53" i="2"/>
  <c r="N46" i="4"/>
  <c r="L46" i="4"/>
  <c r="O46" i="4"/>
  <c r="M46" i="4"/>
  <c r="E46" i="4"/>
  <c r="G46" i="4"/>
  <c r="S45" i="4"/>
  <c r="A48" i="6" l="1"/>
  <c r="A49" i="6" s="1"/>
  <c r="A51" i="6" s="1"/>
  <c r="A52" i="6" s="1"/>
  <c r="A53" i="6" s="1"/>
  <c r="A54" i="6" s="1"/>
  <c r="AB61" i="2"/>
  <c r="AB88" i="2"/>
  <c r="AB101" i="2"/>
  <c r="AB133" i="2"/>
  <c r="AB154" i="2"/>
  <c r="AB49" i="2"/>
  <c r="AB80" i="2"/>
  <c r="AB95" i="2"/>
  <c r="AB115" i="2"/>
  <c r="AB141" i="2"/>
  <c r="Z141" i="2"/>
  <c r="Z61" i="2"/>
  <c r="Z154" i="2"/>
  <c r="Z88" i="2"/>
  <c r="Z101" i="2"/>
  <c r="Z133" i="2"/>
  <c r="Z49" i="2"/>
  <c r="Z80" i="2"/>
  <c r="Z95" i="2"/>
  <c r="Z115" i="2"/>
  <c r="T115" i="2"/>
  <c r="T141" i="2"/>
  <c r="T101" i="2"/>
  <c r="T133" i="2"/>
  <c r="T61" i="2"/>
  <c r="T88" i="2"/>
  <c r="T154" i="2"/>
  <c r="T49" i="2"/>
  <c r="T80" i="2"/>
  <c r="T95" i="2"/>
  <c r="N95" i="2"/>
  <c r="N80" i="2"/>
  <c r="N115" i="2"/>
  <c r="N141" i="2"/>
  <c r="N61" i="2"/>
  <c r="N88" i="2"/>
  <c r="N101" i="2"/>
  <c r="N133" i="2"/>
  <c r="N49" i="2"/>
  <c r="N154" i="2"/>
  <c r="L80" i="2"/>
  <c r="L95" i="2"/>
  <c r="L141" i="2"/>
  <c r="L61" i="2"/>
  <c r="L115" i="2"/>
  <c r="L154" i="2"/>
  <c r="L88" i="2"/>
  <c r="L101" i="2"/>
  <c r="L133" i="2"/>
  <c r="L49" i="2"/>
  <c r="J154" i="2"/>
  <c r="J80" i="2"/>
  <c r="J115" i="2"/>
  <c r="J49" i="2"/>
  <c r="J95" i="2"/>
  <c r="J141" i="2"/>
  <c r="J61" i="2"/>
  <c r="J133" i="2"/>
  <c r="J88" i="2"/>
  <c r="J101" i="2"/>
  <c r="H133" i="2"/>
  <c r="H49" i="2"/>
  <c r="H154" i="2"/>
  <c r="H80" i="2"/>
  <c r="H95" i="2"/>
  <c r="H115" i="2"/>
  <c r="H141" i="2"/>
  <c r="H61" i="2"/>
  <c r="H88" i="2"/>
  <c r="H101" i="2"/>
  <c r="X133" i="2"/>
  <c r="X80" i="2"/>
  <c r="X101" i="2"/>
  <c r="X49" i="2"/>
  <c r="X154" i="2"/>
  <c r="X141" i="2"/>
  <c r="X88" i="2"/>
  <c r="X115" i="2"/>
  <c r="X61" i="2"/>
  <c r="X95" i="2"/>
  <c r="V115" i="2"/>
  <c r="V141" i="2"/>
  <c r="V80" i="2"/>
  <c r="V133" i="2"/>
  <c r="V88" i="2"/>
  <c r="V95" i="2"/>
  <c r="V154" i="2"/>
  <c r="V49" i="2"/>
  <c r="V101" i="2"/>
  <c r="V61" i="2"/>
  <c r="AB18" i="2"/>
  <c r="N18" i="2"/>
  <c r="L18" i="2"/>
  <c r="J18" i="2"/>
  <c r="V18" i="2"/>
  <c r="X18" i="2"/>
  <c r="H18" i="2"/>
  <c r="Z18" i="2"/>
  <c r="T18" i="2"/>
  <c r="AC158" i="2"/>
  <c r="G34" i="1"/>
  <c r="D34" i="1"/>
  <c r="F34" i="1" s="1"/>
  <c r="G32" i="1"/>
  <c r="D32" i="1"/>
  <c r="F32" i="1" s="1"/>
  <c r="G31" i="1"/>
  <c r="D31" i="1"/>
  <c r="F31" i="1" s="1"/>
  <c r="G29" i="1"/>
  <c r="D29" i="1"/>
  <c r="F29" i="1" s="1"/>
  <c r="G25" i="1"/>
  <c r="D25" i="1"/>
  <c r="F25" i="1" s="1"/>
  <c r="G23" i="1"/>
  <c r="D23" i="1"/>
  <c r="F23" i="1" s="1"/>
  <c r="E26" i="1"/>
  <c r="AC93" i="2"/>
  <c r="R29" i="1" s="1"/>
  <c r="E35" i="1"/>
  <c r="F28" i="1"/>
  <c r="F30" i="1"/>
  <c r="AC47" i="2"/>
  <c r="AC131" i="2"/>
  <c r="C136" i="2" s="1"/>
  <c r="AC113" i="2"/>
  <c r="R31" i="1" s="1"/>
  <c r="AC147" i="2"/>
  <c r="R34" i="1" s="1"/>
  <c r="H30" i="1"/>
  <c r="AC78" i="2"/>
  <c r="D10" i="6"/>
  <c r="E47" i="6"/>
  <c r="S46" i="4"/>
  <c r="R32" i="1" l="1"/>
  <c r="R23" i="1"/>
  <c r="E37" i="1"/>
  <c r="E37" i="6"/>
  <c r="R25" i="1"/>
  <c r="E48" i="6"/>
  <c r="U136" i="2" l="1"/>
  <c r="U139" i="2" s="1"/>
  <c r="N33" i="1" s="1"/>
  <c r="N35" i="1" s="1"/>
  <c r="K136" i="2"/>
  <c r="K139" i="2" s="1"/>
  <c r="AA136" i="2"/>
  <c r="AA139" i="2" s="1"/>
  <c r="Q33" i="1" s="1"/>
  <c r="Q35" i="1" s="1"/>
  <c r="S136" i="2"/>
  <c r="S139" i="2" s="1"/>
  <c r="M33" i="1" s="1"/>
  <c r="M35" i="1" s="1"/>
  <c r="I136" i="2"/>
  <c r="I139" i="2" s="1"/>
  <c r="Y136" i="2"/>
  <c r="Y139" i="2" s="1"/>
  <c r="P33" i="1" s="1"/>
  <c r="P35" i="1" s="1"/>
  <c r="G136" i="2"/>
  <c r="W136" i="2"/>
  <c r="W139" i="2" s="1"/>
  <c r="O33" i="1" s="1"/>
  <c r="O35" i="1" s="1"/>
  <c r="O136" i="2"/>
  <c r="O139" i="2" s="1"/>
  <c r="K33" i="1" s="1"/>
  <c r="K35" i="1" s="1"/>
  <c r="Q136" i="2"/>
  <c r="Q139" i="2" s="1"/>
  <c r="L33" i="1" s="1"/>
  <c r="L35" i="1" s="1"/>
  <c r="M136" i="2"/>
  <c r="M139" i="2" s="1"/>
  <c r="O52" i="2"/>
  <c r="O59" i="2" s="1"/>
  <c r="Q52" i="2"/>
  <c r="Q59" i="2" s="1"/>
  <c r="AA52" i="2"/>
  <c r="AA59" i="2" s="1"/>
  <c r="Y52" i="2"/>
  <c r="Y59" i="2" s="1"/>
  <c r="W52" i="2"/>
  <c r="W59" i="2" s="1"/>
  <c r="U52" i="2"/>
  <c r="U59" i="2" s="1"/>
  <c r="S52" i="2"/>
  <c r="S59" i="2" s="1"/>
  <c r="C59" i="2"/>
  <c r="M52" i="2"/>
  <c r="M59" i="2" s="1"/>
  <c r="K52" i="2"/>
  <c r="K59" i="2" s="1"/>
  <c r="I52" i="2"/>
  <c r="I59" i="2" s="1"/>
  <c r="D37" i="6"/>
  <c r="D41" i="6" s="1"/>
  <c r="E41" i="6"/>
  <c r="AC136" i="2" l="1"/>
  <c r="G139" i="2"/>
  <c r="I33" i="1"/>
  <c r="I35" i="1" s="1"/>
  <c r="K167" i="2"/>
  <c r="J33" i="1"/>
  <c r="J35" i="1" s="1"/>
  <c r="M167" i="2"/>
  <c r="I167" i="2"/>
  <c r="H33" i="1"/>
  <c r="H35" i="1" s="1"/>
  <c r="H24" i="1"/>
  <c r="H26" i="1" s="1"/>
  <c r="I150" i="2"/>
  <c r="I161" i="2" s="1"/>
  <c r="P24" i="1"/>
  <c r="P26" i="1" s="1"/>
  <c r="P37" i="1" s="1"/>
  <c r="Y150" i="2"/>
  <c r="Y161" i="2" s="1"/>
  <c r="N24" i="1"/>
  <c r="N26" i="1" s="1"/>
  <c r="N37" i="1" s="1"/>
  <c r="U150" i="2"/>
  <c r="U161" i="2" s="1"/>
  <c r="Q24" i="1"/>
  <c r="Q26" i="1" s="1"/>
  <c r="Q37" i="1" s="1"/>
  <c r="AA150" i="2"/>
  <c r="AA161" i="2" s="1"/>
  <c r="J24" i="1"/>
  <c r="J26" i="1" s="1"/>
  <c r="M150" i="2"/>
  <c r="M161" i="2" s="1"/>
  <c r="O24" i="1"/>
  <c r="O26" i="1" s="1"/>
  <c r="O37" i="1" s="1"/>
  <c r="W150" i="2"/>
  <c r="W161" i="2" s="1"/>
  <c r="L24" i="1"/>
  <c r="L26" i="1" s="1"/>
  <c r="L37" i="1" s="1"/>
  <c r="Q150" i="2"/>
  <c r="Q161" i="2" s="1"/>
  <c r="I24" i="1"/>
  <c r="I26" i="1" s="1"/>
  <c r="K150" i="2"/>
  <c r="K161" i="2" s="1"/>
  <c r="K24" i="1"/>
  <c r="K26" i="1" s="1"/>
  <c r="K37" i="1" s="1"/>
  <c r="O150" i="2"/>
  <c r="O161" i="2" s="1"/>
  <c r="M24" i="1"/>
  <c r="M26" i="1" s="1"/>
  <c r="M37" i="1" s="1"/>
  <c r="S150" i="2"/>
  <c r="S161" i="2" s="1"/>
  <c r="G59" i="2"/>
  <c r="AC52" i="2"/>
  <c r="AC59" i="2" s="1"/>
  <c r="H37" i="1" l="1"/>
  <c r="J37" i="1"/>
  <c r="I37" i="1"/>
  <c r="D33" i="1"/>
  <c r="G167" i="2"/>
  <c r="AC167" i="2" s="1"/>
  <c r="G33" i="1"/>
  <c r="G35" i="1" s="1"/>
  <c r="AC139" i="2"/>
  <c r="AC150" i="2" s="1"/>
  <c r="AC161" i="2" s="1"/>
  <c r="E33" i="6"/>
  <c r="R24" i="1"/>
  <c r="R26" i="1" s="1"/>
  <c r="G24" i="1"/>
  <c r="G26" i="1" s="1"/>
  <c r="D24" i="1"/>
  <c r="G150" i="2"/>
  <c r="G161" i="2" s="1"/>
  <c r="G37" i="1" l="1"/>
  <c r="E52" i="6"/>
  <c r="E51" i="6"/>
  <c r="R33" i="1"/>
  <c r="R35" i="1" s="1"/>
  <c r="R37" i="1" s="1"/>
  <c r="E43" i="6"/>
  <c r="D43" i="6" s="1"/>
  <c r="D35" i="1"/>
  <c r="F33" i="1"/>
  <c r="F35" i="1" s="1"/>
  <c r="I162" i="2"/>
  <c r="F40" i="1" s="1"/>
  <c r="F24" i="1"/>
  <c r="F26" i="1" s="1"/>
  <c r="D26" i="1"/>
  <c r="AB167" i="2"/>
  <c r="F39" i="1" s="1"/>
  <c r="E54" i="6" s="1"/>
  <c r="D33" i="6"/>
  <c r="D35" i="6" s="1"/>
  <c r="E35" i="6"/>
  <c r="F37" i="1" l="1"/>
  <c r="D37" i="1"/>
  <c r="E40" i="6"/>
  <c r="E42" i="6" s="1"/>
  <c r="E38" i="6"/>
  <c r="D40" i="6"/>
  <c r="D42" i="6" s="1"/>
  <c r="D38" i="6"/>
  <c r="E44" i="6" l="1"/>
  <c r="E49" i="6"/>
  <c r="D44" i="6" l="1"/>
  <c r="D45" i="6" s="1"/>
  <c r="E53" i="6"/>
  <c r="E45" i="6"/>
</calcChain>
</file>

<file path=xl/sharedStrings.xml><?xml version="1.0" encoding="utf-8"?>
<sst xmlns="http://schemas.openxmlformats.org/spreadsheetml/2006/main" count="544" uniqueCount="206">
  <si>
    <t>BUDGET SUMMARY</t>
  </si>
  <si>
    <t>Current/Original</t>
  </si>
  <si>
    <t>Budget</t>
  </si>
  <si>
    <t>Changes</t>
  </si>
  <si>
    <t>Increase/Decrease</t>
  </si>
  <si>
    <t>Revised</t>
  </si>
  <si>
    <t>Position Title</t>
  </si>
  <si>
    <t>Hourly</t>
  </si>
  <si>
    <t>Rate</t>
  </si>
  <si>
    <t>Total</t>
  </si>
  <si>
    <t>Hrs/Week</t>
  </si>
  <si>
    <t>Number/</t>
  </si>
  <si>
    <t>Weeks</t>
  </si>
  <si>
    <t>Months</t>
  </si>
  <si>
    <t>Percent</t>
  </si>
  <si>
    <t>Amount</t>
  </si>
  <si>
    <t>Miles/</t>
  </si>
  <si>
    <t>Week</t>
  </si>
  <si>
    <t>Rate/</t>
  </si>
  <si>
    <t>Description</t>
  </si>
  <si>
    <t>Cost Per</t>
  </si>
  <si>
    <t>Month</t>
  </si>
  <si>
    <t>of Months</t>
  </si>
  <si>
    <t>Unit Cost</t>
  </si>
  <si>
    <t># of</t>
  </si>
  <si>
    <t>Units</t>
  </si>
  <si>
    <t>Number</t>
  </si>
  <si>
    <t>Per Month</t>
  </si>
  <si>
    <t xml:space="preserve"># of </t>
  </si>
  <si>
    <t>Number of</t>
  </si>
  <si>
    <t>Trainees</t>
  </si>
  <si>
    <t>of Course</t>
  </si>
  <si>
    <t>Max # of</t>
  </si>
  <si>
    <t>hrs/weeks</t>
  </si>
  <si>
    <t>Hour</t>
  </si>
  <si>
    <t>Supportive Services</t>
  </si>
  <si>
    <t xml:space="preserve"> </t>
  </si>
  <si>
    <t xml:space="preserve">Total </t>
  </si>
  <si>
    <t>Wages</t>
  </si>
  <si>
    <t>FICA</t>
  </si>
  <si>
    <t>Worker's Comp</t>
  </si>
  <si>
    <t>Mile</t>
  </si>
  <si>
    <t>IN SCHOOL</t>
  </si>
  <si>
    <t>OUT OF SCHOOL</t>
  </si>
  <si>
    <t>Staff Allocation of Hours by Program</t>
  </si>
  <si>
    <t>NAME OF PROGRAM</t>
  </si>
  <si>
    <t>Test</t>
  </si>
  <si>
    <t>Change</t>
  </si>
  <si>
    <t>EXHIBIT B</t>
  </si>
  <si>
    <r>
      <t xml:space="preserve">Agency Name: </t>
    </r>
    <r>
      <rPr>
        <sz val="10"/>
        <rFont val="Arial"/>
        <family val="2"/>
      </rPr>
      <t xml:space="preserve"> ENTER YOUR AGENCY NAME HERE</t>
    </r>
  </si>
  <si>
    <t>3. TOTAL CONTRACT BUDGET</t>
  </si>
  <si>
    <t>Instruc Hrs</t>
  </si>
  <si>
    <t>SUBTOTAL</t>
  </si>
  <si>
    <t>Annual</t>
  </si>
  <si>
    <t>W/C Annual</t>
  </si>
  <si>
    <t>Worksheet:</t>
  </si>
  <si>
    <t>Totals calculate at the bottom of the spreadsheet to ultimately balance to the contract amount.</t>
  </si>
  <si>
    <t xml:space="preserve"> Hourly Rate, Total Hours/Week, Number of Weeks, Miles per Week, Unit Cost/Month, Annual Amount, etc.</t>
  </si>
  <si>
    <t>Current / Original</t>
  </si>
  <si>
    <t xml:space="preserve">LINE ITEM ALLOCATION PERCENTAGES - </t>
  </si>
  <si>
    <t>The remaining line items are also linked to the Budget sheet and will automatically pull.</t>
  </si>
  <si>
    <t>Color Key</t>
  </si>
  <si>
    <t xml:space="preserve">    Training fields used in percentage calculation</t>
  </si>
  <si>
    <t xml:space="preserve">TOTAL CONTRACT BUDGET </t>
  </si>
  <si>
    <t>should be completed next - the columns headings include</t>
  </si>
  <si>
    <t>will also pull from the Budget sheet for a checks and balance.  The planned expenditures can be entered by month.</t>
  </si>
  <si>
    <t>OTHER</t>
  </si>
  <si>
    <t xml:space="preserve">NOTE:  </t>
  </si>
  <si>
    <t>to be budgeted in one fund source and then accommodates an even distribution among the three fund sources for equipment.</t>
  </si>
  <si>
    <t>All formulas can be overwritten to enter values [and is necessary for budget modifications].</t>
  </si>
  <si>
    <t>Names</t>
  </si>
  <si>
    <t>Wagner Peyser</t>
  </si>
  <si>
    <t>PATH - TANF</t>
  </si>
  <si>
    <t>PATH - GFGP</t>
  </si>
  <si>
    <t xml:space="preserve">  A)   Direct Staff Hours per program</t>
  </si>
  <si>
    <r>
      <t xml:space="preserve">Direct FTE </t>
    </r>
    <r>
      <rPr>
        <sz val="10"/>
        <rFont val="Arial"/>
        <family val="2"/>
      </rPr>
      <t>[formula @ 40 hrs]</t>
    </r>
  </si>
  <si>
    <r>
      <t xml:space="preserve">Please use line Line </t>
    </r>
    <r>
      <rPr>
        <b/>
        <sz val="12"/>
        <rFont val="Arial"/>
        <family val="2"/>
      </rPr>
      <t>A</t>
    </r>
    <r>
      <rPr>
        <b/>
        <sz val="10"/>
        <rFont val="Arial"/>
        <family val="2"/>
      </rPr>
      <t xml:space="preserve"> to key HOURS (only) for direct staffing, inclusive of case managers or other direct Client contact positions.</t>
    </r>
  </si>
  <si>
    <t>to distribute the costs across the fund sources separately for each line-item expense category.  This, for a specific example, allows 100% of lease costs</t>
  </si>
  <si>
    <r>
      <t xml:space="preserve">Funding Source:  </t>
    </r>
    <r>
      <rPr>
        <sz val="10"/>
        <rFont val="Arial"/>
        <family val="2"/>
      </rPr>
      <t xml:space="preserve"> ENTER FUND SOURCE HERE</t>
    </r>
  </si>
  <si>
    <r>
      <t xml:space="preserve">Funding Source:   </t>
    </r>
    <r>
      <rPr>
        <sz val="10"/>
        <rFont val="Arial"/>
        <family val="2"/>
      </rPr>
      <t>ENTER FUND SOURCE HERE</t>
    </r>
  </si>
  <si>
    <r>
      <t xml:space="preserve">The </t>
    </r>
    <r>
      <rPr>
        <b/>
        <sz val="10"/>
        <rFont val="Arial"/>
        <family val="2"/>
      </rPr>
      <t>Budget</t>
    </r>
    <r>
      <rPr>
        <sz val="10"/>
        <rFont val="Arial"/>
        <family val="2"/>
      </rPr>
      <t xml:space="preserve"> sheet is designed to allow budgeting for three fund sources [3 Fiscal Years for RFP] and the </t>
    </r>
    <r>
      <rPr>
        <b/>
        <sz val="10"/>
        <color indexed="49"/>
        <rFont val="Arial"/>
        <family val="2"/>
      </rPr>
      <t>LINE ITEM ALLOCATON PERCENTAGES</t>
    </r>
  </si>
  <si>
    <t>EXAMPLE:</t>
  </si>
  <si>
    <t xml:space="preserve">   ENTER FUND SOURCE HERE</t>
  </si>
  <si>
    <t xml:space="preserve">Data entry may begin with entering the ALLOCATED PERCENTAGES for each fund source for each line-item expense category.  The columns "B" through "F" </t>
  </si>
  <si>
    <t xml:space="preserve">    Row Header</t>
  </si>
  <si>
    <t xml:space="preserve">    User Data entry fields</t>
  </si>
  <si>
    <t xml:space="preserve">    Fund Source #1</t>
  </si>
  <si>
    <t xml:space="preserve">    Fund Source #2</t>
  </si>
  <si>
    <t xml:space="preserve">    Fund Source #3</t>
  </si>
  <si>
    <t>In cells A1 - A7</t>
  </si>
  <si>
    <t>TOTAL CHANGE AMOUNT</t>
  </si>
  <si>
    <t>Name / Position Title</t>
  </si>
  <si>
    <t>Supplies</t>
  </si>
  <si>
    <t>Postage</t>
  </si>
  <si>
    <t>Materials, Memberships, Subscriptions, Training</t>
  </si>
  <si>
    <t>Lansing Service Center (only) Lease Cost</t>
  </si>
  <si>
    <r>
      <t xml:space="preserve">Incidental Lease Cost </t>
    </r>
    <r>
      <rPr>
        <i/>
        <sz val="10"/>
        <rFont val="Arial"/>
        <family val="2"/>
      </rPr>
      <t>(Lansing Ctr only)</t>
    </r>
  </si>
  <si>
    <t>Unused rows / columns can be hidden - NOT DELETED.</t>
  </si>
  <si>
    <t>2.4.4  Individual Training Accounts</t>
  </si>
  <si>
    <t>2.4.5  OJT- Job Title</t>
  </si>
  <si>
    <t>2.4.7. Other Participant Costs</t>
  </si>
  <si>
    <t>2.4.10 Participant Travel</t>
  </si>
  <si>
    <t>TOTAL 2.4  FRONT-LINE STAFF _PARTICIPANT BUDGET</t>
  </si>
  <si>
    <t xml:space="preserve">    Linked Data - Analysis Worksheet</t>
  </si>
  <si>
    <t>Youth</t>
  </si>
  <si>
    <t>Front-line Employee Fringes</t>
  </si>
  <si>
    <t>Sub-total _Service Salaries / Fringe</t>
  </si>
  <si>
    <t>Front-line Service Costs_Other</t>
  </si>
  <si>
    <t>Sub-total_Service Costs</t>
  </si>
  <si>
    <t>Total Salaries / Fringe</t>
  </si>
  <si>
    <t>Total Other</t>
  </si>
  <si>
    <t>Total Salaries / Fringe / Other</t>
  </si>
  <si>
    <r>
      <t>Total Program Activities</t>
    </r>
    <r>
      <rPr>
        <b/>
        <sz val="9"/>
        <color indexed="8"/>
        <rFont val="Calibri"/>
        <family val="2"/>
      </rPr>
      <t xml:space="preserve"> [ITA, OJT, SS, etc.]</t>
    </r>
  </si>
  <si>
    <t>Total Contract</t>
  </si>
  <si>
    <t>% Program Activities/Total Contract</t>
  </si>
  <si>
    <t>Total FTE</t>
  </si>
  <si>
    <t>Cost per FTE</t>
  </si>
  <si>
    <t>Travel - (Name)</t>
  </si>
  <si>
    <t>Office: Phone, Copier, Printing</t>
  </si>
  <si>
    <r>
      <t xml:space="preserve">The </t>
    </r>
    <r>
      <rPr>
        <b/>
        <sz val="10"/>
        <rFont val="Arial"/>
        <family val="2"/>
      </rPr>
      <t>Staffing Allocation page</t>
    </r>
    <r>
      <rPr>
        <sz val="10"/>
        <rFont val="Arial"/>
        <family val="2"/>
      </rPr>
      <t xml:space="preserve"> has linked cells and pulls the employee names / titles that are listed on the </t>
    </r>
    <r>
      <rPr>
        <b/>
        <sz val="10"/>
        <rFont val="Arial"/>
        <family val="2"/>
      </rPr>
      <t xml:space="preserve">Budget </t>
    </r>
    <r>
      <rPr>
        <sz val="10"/>
        <rFont val="Arial"/>
        <family val="2"/>
      </rPr>
      <t>tab.  The hours are not linked to pull in data.</t>
    </r>
  </si>
  <si>
    <t>NOTE:  The Staff Allocation Page should list ALL agency staff members charged to the grants regardless of the fund source; the compilation should be a Master list.</t>
  </si>
  <si>
    <t>DIRECT CUSTOMER SERVICES [FRONT-LINE] COSTS</t>
  </si>
  <si>
    <t>and Analyis tabs and then linked to the data for the additional individuals entered on the detailed Budget tab.</t>
  </si>
  <si>
    <t xml:space="preserve">Management [Admin &amp; Supervisory] staff, respectively, then rows must be added to Budget, Staff Allocation,  and Analyis tabs and then linked to the data for the additional individuals entered on the </t>
  </si>
  <si>
    <t>detailed Budget tab.</t>
  </si>
  <si>
    <t>Indirect: Prog Monitoring, Insur, Misc</t>
  </si>
  <si>
    <t xml:space="preserve">named Master Analysis Worksheet will be provided.  </t>
  </si>
  <si>
    <r>
      <t>REQUIRED:</t>
    </r>
    <r>
      <rPr>
        <b/>
        <sz val="11"/>
        <rFont val="Calibri"/>
        <family val="2"/>
      </rPr>
      <t xml:space="preserve">  Once the budget template is completed for all fund sources, a </t>
    </r>
    <r>
      <rPr>
        <b/>
        <i/>
        <u/>
        <sz val="11"/>
        <rFont val="Calibri"/>
        <family val="2"/>
      </rPr>
      <t>Master Analysis</t>
    </r>
    <r>
      <rPr>
        <b/>
        <sz val="11"/>
        <rFont val="Calibri"/>
        <family val="2"/>
      </rPr>
      <t xml:space="preserve"> must be compiled for all fund sources (by hard keying the amounts).  A separate template </t>
    </r>
  </si>
  <si>
    <t>NOTE:  Please use this information to compile the Master Analysis</t>
  </si>
  <si>
    <r>
      <t xml:space="preserve">Funding Source:  </t>
    </r>
    <r>
      <rPr>
        <b/>
        <sz val="9"/>
        <rFont val="Arial"/>
        <family val="2"/>
      </rPr>
      <t xml:space="preserve"> </t>
    </r>
    <r>
      <rPr>
        <b/>
        <sz val="10"/>
        <rFont val="Arial"/>
        <family val="2"/>
      </rPr>
      <t>WIOA Youth In School</t>
    </r>
  </si>
  <si>
    <t>Funding Source:  WIOA Youth Out of School</t>
  </si>
  <si>
    <t>2.4.8  Work Experience Wages</t>
  </si>
  <si>
    <t>2.4.9  Work Experience Fringe Benefits</t>
  </si>
  <si>
    <t>OUT OF SCHOOL PERCENT</t>
  </si>
  <si>
    <r>
      <t>Proposals / Modifications must include a detailed line-item budget,</t>
    </r>
    <r>
      <rPr>
        <sz val="10"/>
        <rFont val="Arial"/>
        <family val="2"/>
      </rPr>
      <t xml:space="preserve"> summary, PME schedules, and staff allocation.</t>
    </r>
  </si>
  <si>
    <t>Minimum 25%</t>
  </si>
  <si>
    <r>
      <rPr>
        <b/>
        <i/>
        <u val="singleAccounting"/>
        <sz val="10"/>
        <rFont val="Arial"/>
        <family val="2"/>
      </rPr>
      <t>Rate</t>
    </r>
    <r>
      <rPr>
        <sz val="10"/>
        <rFont val="Arial"/>
        <family val="2"/>
      </rPr>
      <t>/</t>
    </r>
  </si>
  <si>
    <t>FAE&amp;T</t>
  </si>
  <si>
    <t>Supplies - Jag</t>
  </si>
  <si>
    <t>Staff Conferences</t>
  </si>
  <si>
    <t>Jag Conference</t>
  </si>
  <si>
    <t xml:space="preserve">Work Experience Agency </t>
  </si>
  <si>
    <t>.</t>
  </si>
  <si>
    <t>Funding Source: JAG OUT OF SCHOOL</t>
  </si>
  <si>
    <t>Funding Source:  JAG IN SCHOOL</t>
  </si>
  <si>
    <r>
      <t>TOTAL HOURS /</t>
    </r>
    <r>
      <rPr>
        <b/>
        <sz val="10"/>
        <color rgb="FFFF0000"/>
        <rFont val="Arial"/>
        <family val="2"/>
      </rPr>
      <t xml:space="preserve"> </t>
    </r>
    <r>
      <rPr>
        <b/>
        <sz val="12"/>
        <color rgb="FFFF0000"/>
        <rFont val="Arial"/>
        <family val="2"/>
      </rPr>
      <t>WEEK</t>
    </r>
  </si>
  <si>
    <t>this should total the work week hours, utilizing OTHER if not workforce development</t>
  </si>
  <si>
    <t>Contracted Services</t>
  </si>
  <si>
    <t>PARTICIPANT COSTS</t>
  </si>
  <si>
    <t>AGENCY SAL / FRINGE  /OTHER COSTS</t>
  </si>
  <si>
    <t>STAFF NAME:</t>
  </si>
  <si>
    <t>ENTER LUMP SUM FOR STAFF PERSON</t>
  </si>
  <si>
    <t>WIOA ADULT</t>
  </si>
  <si>
    <t>WIOA DIS - LOCATED WORKER</t>
  </si>
  <si>
    <t>WIOA YOUTH</t>
  </si>
  <si>
    <t>GFGP - Refugee</t>
  </si>
  <si>
    <t>JAG</t>
  </si>
  <si>
    <t>MINIMUM 25%</t>
  </si>
  <si>
    <t>% OUT OF SCHOOL [Total Contract]</t>
  </si>
  <si>
    <t xml:space="preserve">    Fund Source #4</t>
  </si>
  <si>
    <t xml:space="preserve">    Fund Source #5</t>
  </si>
  <si>
    <t xml:space="preserve">    Fund Source #6</t>
  </si>
  <si>
    <t xml:space="preserve">    Fund Source #7</t>
  </si>
  <si>
    <t xml:space="preserve">    Fund Source #8</t>
  </si>
  <si>
    <t xml:space="preserve">    Fund Source #9</t>
  </si>
  <si>
    <t>HI-C YOUTH</t>
  </si>
  <si>
    <t>Testing [non-reimbursable]</t>
  </si>
  <si>
    <t>Books and Fees</t>
  </si>
  <si>
    <t>WIOA WORK EXER + EST OPERATING COSTS</t>
  </si>
  <si>
    <t xml:space="preserve">    Fund Source #10</t>
  </si>
  <si>
    <t xml:space="preserve">    Fund Source #11</t>
  </si>
  <si>
    <t xml:space="preserve">2.4.6   Assessment Testing </t>
  </si>
  <si>
    <t xml:space="preserve"> DHHS Foster Care</t>
  </si>
  <si>
    <t xml:space="preserve">JMG </t>
  </si>
  <si>
    <r>
      <rPr>
        <sz val="14"/>
        <rFont val="Arial"/>
        <family val="2"/>
      </rPr>
      <t xml:space="preserve">On the </t>
    </r>
    <r>
      <rPr>
        <b/>
        <i/>
        <u/>
        <sz val="14"/>
        <color indexed="10"/>
        <rFont val="Arial"/>
        <family val="2"/>
      </rPr>
      <t>Budget tab</t>
    </r>
    <r>
      <rPr>
        <sz val="10"/>
        <rFont val="Arial"/>
        <family val="2"/>
      </rPr>
      <t>, the data entry required includes the following items:</t>
    </r>
  </si>
  <si>
    <r>
      <t xml:space="preserve">Note:  please edit cell </t>
    </r>
    <r>
      <rPr>
        <b/>
        <i/>
        <u/>
        <sz val="10"/>
        <color indexed="10"/>
        <rFont val="Arial"/>
        <family val="2"/>
      </rPr>
      <t>ON BUDGET TAB</t>
    </r>
    <r>
      <rPr>
        <sz val="10"/>
        <color indexed="10"/>
        <rFont val="Arial"/>
        <family val="2"/>
      </rPr>
      <t>; Agency Name: should remain - Please overwrite "ENTER YOUR AGENCY NAME HERE"</t>
    </r>
  </si>
  <si>
    <r>
      <t xml:space="preserve">LINE ITEM ALLOCATION PERCENTAGES  </t>
    </r>
    <r>
      <rPr>
        <b/>
        <i/>
        <sz val="10"/>
        <color indexed="49"/>
        <rFont val="Arial"/>
        <family val="2"/>
      </rPr>
      <t>[need to be keyed on this row if used]</t>
    </r>
  </si>
  <si>
    <t>When percentages are entered, the current/original budget will automatically calculate except for the Individual Training Accounts data, which requires values to be</t>
  </si>
  <si>
    <t>entered. The Change columns also require values to be entered.</t>
  </si>
  <si>
    <t xml:space="preserve"> If the number of staff exceeds 25   then rows must be added to the Budget, Staff Allocation</t>
  </si>
  <si>
    <t>Various totals calculate at the bottom of the spreadsheet.</t>
  </si>
  <si>
    <r>
      <rPr>
        <b/>
        <sz val="12"/>
        <rFont val="Arial"/>
        <family val="2"/>
      </rPr>
      <t>No data</t>
    </r>
    <r>
      <rPr>
        <sz val="10"/>
        <rFont val="Arial"/>
        <family val="2"/>
      </rPr>
      <t xml:space="preserve"> entry is required on the </t>
    </r>
    <r>
      <rPr>
        <b/>
        <sz val="10"/>
        <rFont val="Arial"/>
        <family val="2"/>
      </rPr>
      <t>Budget Summary</t>
    </r>
    <r>
      <rPr>
        <sz val="10"/>
        <rFont val="Arial"/>
        <family val="2"/>
      </rPr>
      <t xml:space="preserve"> sheet; agency name, fund sources, contract number, and addendum number pull from the Budget sheet.</t>
    </r>
  </si>
  <si>
    <r>
      <t xml:space="preserve">The </t>
    </r>
    <r>
      <rPr>
        <b/>
        <sz val="10"/>
        <rFont val="Arial"/>
        <family val="2"/>
      </rPr>
      <t xml:space="preserve">Cumulative Schedules </t>
    </r>
    <r>
      <rPr>
        <sz val="10"/>
        <rFont val="Arial"/>
        <family val="2"/>
      </rPr>
      <t>sheet</t>
    </r>
    <r>
      <rPr>
        <b/>
        <sz val="10"/>
        <rFont val="Arial"/>
        <family val="2"/>
      </rPr>
      <t xml:space="preserve"> </t>
    </r>
    <r>
      <rPr>
        <sz val="10"/>
        <rFont val="Arial"/>
        <family val="2"/>
      </rPr>
      <t>also pulls agency name, fund sources, and contract number.  The</t>
    </r>
    <r>
      <rPr>
        <i/>
        <sz val="10"/>
        <rFont val="Arial"/>
        <family val="2"/>
      </rPr>
      <t xml:space="preserve"> TOTAL </t>
    </r>
    <r>
      <rPr>
        <sz val="10"/>
        <rFont val="Arial"/>
        <family val="2"/>
      </rPr>
      <t>reimbursable and ITA amounts by fund source</t>
    </r>
  </si>
  <si>
    <t>The June month-ending totals and the Total column [column N] should all equal when data entry is complete; the objective is to provide a checks and balance.</t>
  </si>
  <si>
    <r>
      <t xml:space="preserve">The </t>
    </r>
    <r>
      <rPr>
        <b/>
        <sz val="10"/>
        <rFont val="Arial"/>
        <family val="2"/>
      </rPr>
      <t>Analysis</t>
    </r>
    <r>
      <rPr>
        <sz val="10"/>
        <rFont val="Arial"/>
        <family val="2"/>
      </rPr>
      <t xml:space="preserve"> sheet contains links for all financial data from the Budget tab -</t>
    </r>
    <r>
      <rPr>
        <strike/>
        <sz val="10"/>
        <rFont val="Arial"/>
        <family val="2"/>
      </rPr>
      <t xml:space="preserve"> no data entry is required for this</t>
    </r>
    <r>
      <rPr>
        <sz val="10"/>
        <rFont val="Arial"/>
        <family val="2"/>
      </rPr>
      <t>.  If the number of staff exceeds 25 and seven for Direct Customer Service [Front-line] and</t>
    </r>
  </si>
  <si>
    <t>Staff Services FTE</t>
  </si>
  <si>
    <r>
      <t xml:space="preserve">2.4. STAFF__PARTICIPANT </t>
    </r>
    <r>
      <rPr>
        <b/>
        <sz val="12"/>
        <rFont val="Arial"/>
        <family val="2"/>
      </rPr>
      <t>BUDGET</t>
    </r>
  </si>
  <si>
    <t>2.4.1  Salaries and Wages</t>
  </si>
  <si>
    <t>2.4.2  Fringes</t>
  </si>
  <si>
    <t>2.4.3  Other Staffing Costs</t>
  </si>
  <si>
    <t>Tuition</t>
  </si>
  <si>
    <t>GED</t>
  </si>
  <si>
    <t>Data Entry for WIOA YOUTH</t>
  </si>
  <si>
    <t>Direct Staffing Hours</t>
  </si>
  <si>
    <t>STAFF SUB-TOTAL</t>
  </si>
  <si>
    <t>PARTICIPANT SUB-TOTAL</t>
  </si>
  <si>
    <t xml:space="preserve">COUNTY :  </t>
  </si>
  <si>
    <t>WIOA  IN SCHOOL Amount</t>
  </si>
  <si>
    <t>WIOA OUT OF SCHOOL Amount</t>
  </si>
  <si>
    <t>Funding Source: ENTER FUND SOURCE HERE</t>
  </si>
  <si>
    <r>
      <t xml:space="preserve">Contract #:  </t>
    </r>
    <r>
      <rPr>
        <sz val="10"/>
        <rFont val="Arial"/>
        <family val="2"/>
      </rPr>
      <t xml:space="preserve"> NOT APPLICABLE FOR RPF</t>
    </r>
  </si>
  <si>
    <r>
      <t xml:space="preserve">Addendum #:  </t>
    </r>
    <r>
      <rPr>
        <sz val="10"/>
        <rFont val="Arial"/>
        <family val="2"/>
      </rPr>
      <t xml:space="preserve"> REQUEST FOR PROPOSAL</t>
    </r>
  </si>
  <si>
    <r>
      <t xml:space="preserve">Agency Name: </t>
    </r>
    <r>
      <rPr>
        <sz val="10"/>
        <rFont val="Arial"/>
        <family val="2"/>
      </rPr>
      <t xml:space="preserve"> ENTER AGENCY NAME HERE</t>
    </r>
  </si>
  <si>
    <t>MINIMUM 75%</t>
  </si>
  <si>
    <t>Other Participant Costs</t>
  </si>
  <si>
    <t>NOTE:  FTE is calcuated based on a 40-hour work week; please modify the formulas if your agency work-work differs.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</si>
</sst>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_);_(* \(#,##0.000\);_(* &quot;-&quot;??_);_(@_)"/>
    <numFmt numFmtId="166" formatCode="#,##0.0_);\(#,##0.0\)"/>
  </numFmts>
  <fonts count="47"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2"/>
      <name val="Arial"/>
      <family val="2"/>
    </font>
    <font>
      <b/>
      <sz val="11"/>
      <name val="Arial"/>
      <family val="2"/>
    </font>
    <font>
      <b/>
      <sz val="11"/>
      <name val="Arial"/>
      <family val="2"/>
    </font>
    <font>
      <b/>
      <sz val="14"/>
      <name val="Arial"/>
      <family val="2"/>
    </font>
    <font>
      <sz val="8"/>
      <name val="Arial"/>
      <family val="2"/>
    </font>
    <font>
      <b/>
      <sz val="8"/>
      <name val="Arial"/>
      <family val="2"/>
    </font>
    <font>
      <sz val="9"/>
      <name val="Arial"/>
      <family val="2"/>
    </font>
    <font>
      <b/>
      <sz val="9"/>
      <name val="Arial"/>
      <family val="2"/>
    </font>
    <font>
      <i/>
      <sz val="10"/>
      <name val="Arial"/>
      <family val="2"/>
    </font>
    <font>
      <sz val="10"/>
      <color indexed="10"/>
      <name val="Arial"/>
      <family val="2"/>
    </font>
    <font>
      <sz val="10"/>
      <name val="Arial"/>
      <family val="2"/>
    </font>
    <font>
      <b/>
      <i/>
      <u/>
      <sz val="10"/>
      <color indexed="10"/>
      <name val="Arial"/>
      <family val="2"/>
    </font>
    <font>
      <b/>
      <sz val="10"/>
      <color indexed="49"/>
      <name val="Arial"/>
      <family val="2"/>
    </font>
    <font>
      <sz val="10"/>
      <name val="Arial"/>
      <family val="2"/>
    </font>
    <font>
      <b/>
      <i/>
      <sz val="10"/>
      <name val="Arial"/>
      <family val="2"/>
    </font>
    <font>
      <sz val="10"/>
      <name val="Arial"/>
      <family val="2"/>
    </font>
    <font>
      <b/>
      <sz val="9"/>
      <color indexed="8"/>
      <name val="Calibri"/>
      <family val="2"/>
    </font>
    <font>
      <sz val="10"/>
      <color rgb="FFFF0000"/>
      <name val="Arial"/>
      <family val="2"/>
    </font>
    <font>
      <b/>
      <sz val="10"/>
      <color theme="8" tint="-0.249977111117893"/>
      <name val="Arial"/>
      <family val="2"/>
    </font>
    <font>
      <b/>
      <sz val="8"/>
      <color theme="8" tint="-0.249977111117893"/>
      <name val="Arial"/>
      <family val="2"/>
    </font>
    <font>
      <b/>
      <sz val="8"/>
      <color theme="2" tint="-0.499984740745262"/>
      <name val="Arial"/>
      <family val="2"/>
    </font>
    <font>
      <b/>
      <sz val="14"/>
      <color theme="8" tint="-0.249977111117893"/>
      <name val="Arial"/>
      <family val="2"/>
    </font>
    <font>
      <b/>
      <sz val="11"/>
      <color theme="1"/>
      <name val="Calibri"/>
      <family val="2"/>
      <scheme val="minor"/>
    </font>
    <font>
      <b/>
      <sz val="14"/>
      <color theme="1"/>
      <name val="Calibri"/>
      <family val="2"/>
      <scheme val="minor"/>
    </font>
    <font>
      <i/>
      <sz val="11"/>
      <color theme="1"/>
      <name val="Calibri"/>
      <family val="2"/>
      <scheme val="minor"/>
    </font>
    <font>
      <b/>
      <sz val="10"/>
      <color theme="1"/>
      <name val="Calibri"/>
      <family val="2"/>
      <scheme val="minor"/>
    </font>
    <font>
      <sz val="11"/>
      <name val="Calibri"/>
      <family val="2"/>
    </font>
    <font>
      <b/>
      <i/>
      <u/>
      <sz val="11"/>
      <name val="Calibri"/>
      <family val="2"/>
    </font>
    <font>
      <b/>
      <sz val="11"/>
      <name val="Calibri"/>
      <family val="2"/>
    </font>
    <font>
      <sz val="14"/>
      <name val="Arial"/>
      <family val="2"/>
    </font>
    <font>
      <b/>
      <i/>
      <u/>
      <sz val="14"/>
      <color indexed="10"/>
      <name val="Arial"/>
      <family val="2"/>
    </font>
    <font>
      <b/>
      <i/>
      <u val="singleAccounting"/>
      <sz val="10"/>
      <name val="Arial"/>
      <family val="2"/>
    </font>
    <font>
      <b/>
      <sz val="10"/>
      <color rgb="FFFF0000"/>
      <name val="Arial"/>
      <family val="2"/>
    </font>
    <font>
      <b/>
      <sz val="12"/>
      <color rgb="FFFF0000"/>
      <name val="Arial"/>
      <family val="2"/>
    </font>
    <font>
      <b/>
      <i/>
      <u/>
      <sz val="10"/>
      <name val="Arial"/>
      <family val="2"/>
    </font>
    <font>
      <b/>
      <sz val="10"/>
      <color theme="0"/>
      <name val="Arial"/>
      <family val="2"/>
    </font>
    <font>
      <b/>
      <sz val="15"/>
      <name val="Arial"/>
      <family val="2"/>
    </font>
    <font>
      <b/>
      <i/>
      <sz val="10"/>
      <color indexed="49"/>
      <name val="Arial"/>
      <family val="2"/>
    </font>
    <font>
      <sz val="12"/>
      <name val="Arial"/>
      <family val="2"/>
    </font>
    <font>
      <strike/>
      <sz val="10"/>
      <name val="Arial"/>
      <family val="2"/>
    </font>
    <font>
      <sz val="10"/>
      <color theme="1"/>
      <name val="Arial"/>
      <family val="2"/>
    </font>
  </fonts>
  <fills count="2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31"/>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CCFF"/>
        <bgColor indexed="64"/>
      </patternFill>
    </fill>
    <fill>
      <patternFill patternType="solid">
        <fgColor theme="2" tint="-0.249977111117893"/>
        <bgColor indexed="64"/>
      </patternFill>
    </fill>
    <fill>
      <patternFill patternType="solid">
        <fgColor rgb="FF00FF99"/>
        <bgColor indexed="64"/>
      </patternFill>
    </fill>
    <fill>
      <patternFill patternType="solid">
        <fgColor rgb="FFCCFFFF"/>
        <bgColor indexed="64"/>
      </patternFill>
    </fill>
    <fill>
      <patternFill patternType="solid">
        <fgColor rgb="FFCCCCFF"/>
        <bgColor indexed="64"/>
      </patternFill>
    </fill>
    <fill>
      <patternFill patternType="solid">
        <fgColor rgb="FFE6B8B7"/>
        <bgColor indexed="64"/>
      </patternFill>
    </fill>
    <fill>
      <patternFill patternType="solid">
        <fgColor rgb="FFF79D53"/>
        <bgColor indexed="64"/>
      </patternFill>
    </fill>
    <fill>
      <patternFill patternType="solid">
        <fgColor theme="0" tint="-0.14999847407452621"/>
        <bgColor indexed="64"/>
      </patternFill>
    </fill>
  </fills>
  <borders count="10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DashDotDot">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slantDashDot">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slantDashDot">
        <color indexed="64"/>
      </left>
      <right style="thin">
        <color indexed="64"/>
      </right>
      <top style="medium">
        <color indexed="64"/>
      </top>
      <bottom/>
      <diagonal/>
    </border>
    <border>
      <left style="slantDashDot">
        <color indexed="64"/>
      </left>
      <right style="thin">
        <color indexed="64"/>
      </right>
      <top/>
      <bottom style="thin">
        <color indexed="64"/>
      </bottom>
      <diagonal/>
    </border>
    <border>
      <left style="thin">
        <color indexed="64"/>
      </left>
      <right/>
      <top/>
      <bottom style="thin">
        <color indexed="64"/>
      </bottom>
      <diagonal/>
    </border>
    <border>
      <left/>
      <right/>
      <top/>
      <bottom style="mediumDashDot">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n">
        <color indexed="64"/>
      </right>
      <top style="thin">
        <color indexed="64"/>
      </top>
      <bottom style="mediumDashDot">
        <color indexed="64"/>
      </bottom>
      <diagonal/>
    </border>
    <border>
      <left/>
      <right style="thick">
        <color indexed="64"/>
      </right>
      <top/>
      <bottom/>
      <diagonal/>
    </border>
    <border>
      <left style="thick">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thick">
        <color indexed="64"/>
      </right>
      <top style="mediumDashDot">
        <color indexed="64"/>
      </top>
      <bottom style="mediumDashDot">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indexed="64"/>
      </left>
      <right style="thin">
        <color indexed="64"/>
      </right>
      <top/>
      <bottom style="mediumDashDot">
        <color indexed="64"/>
      </bottom>
      <diagonal/>
    </border>
    <border>
      <left style="thin">
        <color indexed="64"/>
      </left>
      <right style="thin">
        <color indexed="64"/>
      </right>
      <top style="mediumDashDot">
        <color indexed="64"/>
      </top>
      <bottom style="thin">
        <color indexed="64"/>
      </bottom>
      <diagonal/>
    </border>
    <border>
      <left style="thin">
        <color indexed="64"/>
      </left>
      <right style="thin">
        <color indexed="64"/>
      </right>
      <top style="thin">
        <color indexed="64"/>
      </top>
      <bottom style="mediumDashDotDot">
        <color indexed="64"/>
      </bottom>
      <diagonal/>
    </border>
    <border>
      <left/>
      <right style="thin">
        <color indexed="64"/>
      </right>
      <top/>
      <bottom style="mediumDashDot">
        <color indexed="64"/>
      </bottom>
      <diagonal/>
    </border>
    <border>
      <left/>
      <right style="thick">
        <color indexed="64"/>
      </right>
      <top/>
      <bottom style="mediumDashDot">
        <color indexed="64"/>
      </bottom>
      <diagonal/>
    </border>
    <border>
      <left/>
      <right style="thick">
        <color indexed="64"/>
      </right>
      <top style="mediumDashDot">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top style="mediumDashDotDot">
        <color indexed="64"/>
      </top>
      <bottom style="thick">
        <color indexed="64"/>
      </bottom>
      <diagonal/>
    </border>
    <border>
      <left/>
      <right style="thick">
        <color indexed="64"/>
      </right>
      <top style="mediumDashDotDot">
        <color indexed="64"/>
      </top>
      <bottom style="thick">
        <color indexed="64"/>
      </bottom>
      <diagonal/>
    </border>
    <border>
      <left style="thick">
        <color indexed="64"/>
      </left>
      <right/>
      <top/>
      <bottom style="thick">
        <color indexed="64"/>
      </bottom>
      <diagonal/>
    </border>
    <border>
      <left style="thick">
        <color indexed="64"/>
      </left>
      <right style="thin">
        <color indexed="64"/>
      </right>
      <top style="mediumDashDot">
        <color indexed="64"/>
      </top>
      <bottom style="thin">
        <color indexed="64"/>
      </bottom>
      <diagonal/>
    </border>
    <border>
      <left/>
      <right/>
      <top style="mediumDashDot">
        <color indexed="64"/>
      </top>
      <bottom style="thin">
        <color indexed="64"/>
      </bottom>
      <diagonal/>
    </border>
    <border>
      <left style="thin">
        <color indexed="64"/>
      </left>
      <right style="thick">
        <color indexed="64"/>
      </right>
      <top style="mediumDashDot">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DashDot">
        <color indexed="64"/>
      </bottom>
      <diagonal/>
    </border>
    <border>
      <left/>
      <right/>
      <top style="thin">
        <color indexed="64"/>
      </top>
      <bottom style="mediumDashDot">
        <color indexed="64"/>
      </bottom>
      <diagonal/>
    </border>
    <border>
      <left style="thin">
        <color indexed="64"/>
      </left>
      <right style="thick">
        <color indexed="64"/>
      </right>
      <top style="thin">
        <color indexed="64"/>
      </top>
      <bottom style="mediumDashDot">
        <color indexed="64"/>
      </bottom>
      <diagonal/>
    </border>
    <border>
      <left style="thick">
        <color indexed="64"/>
      </left>
      <right/>
      <top/>
      <bottom style="mediumDashDot">
        <color indexed="64"/>
      </bottom>
      <diagonal/>
    </border>
    <border>
      <left style="slantDashDot">
        <color indexed="64"/>
      </left>
      <right style="thin">
        <color indexed="64"/>
      </right>
      <top style="thin">
        <color indexed="64"/>
      </top>
      <bottom style="double">
        <color indexed="64"/>
      </bottom>
      <diagonal/>
    </border>
    <border>
      <left style="slantDashDot">
        <color indexed="64"/>
      </left>
      <right/>
      <top/>
      <bottom style="thin">
        <color indexed="64"/>
      </bottom>
      <diagonal/>
    </border>
    <border>
      <left style="slantDashDot">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DashDot">
        <color indexed="64"/>
      </top>
      <bottom style="mediumDashDot">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slantDashDot">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diagonal/>
    </border>
    <border>
      <left style="slantDashDot">
        <color indexed="64"/>
      </left>
      <right/>
      <top style="thin">
        <color indexed="64"/>
      </top>
      <bottom style="medium">
        <color indexed="64"/>
      </bottom>
      <diagonal/>
    </border>
  </borders>
  <cellStyleXfs count="88">
    <xf numFmtId="0" fontId="0" fillId="0" borderId="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0" fontId="4" fillId="0" borderId="0"/>
    <xf numFmtId="0" fontId="4" fillId="0" borderId="0"/>
    <xf numFmtId="9" fontId="2"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622">
    <xf numFmtId="0" fontId="0" fillId="0" borderId="0" xfId="0"/>
    <xf numFmtId="0" fontId="3" fillId="0" borderId="0" xfId="0" applyFont="1"/>
    <xf numFmtId="0" fontId="3" fillId="0" borderId="3" xfId="0" applyFont="1" applyBorder="1" applyAlignment="1">
      <alignment horizontal="center"/>
    </xf>
    <xf numFmtId="0" fontId="0" fillId="0" borderId="4" xfId="0" applyBorder="1"/>
    <xf numFmtId="0" fontId="0" fillId="0" borderId="5" xfId="0" applyBorder="1"/>
    <xf numFmtId="0" fontId="0" fillId="0" borderId="6" xfId="0" applyBorder="1"/>
    <xf numFmtId="0" fontId="5" fillId="0" borderId="3"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5" xfId="0" applyFont="1" applyBorder="1" applyAlignment="1"/>
    <xf numFmtId="0" fontId="4" fillId="0" borderId="4" xfId="0" applyFont="1" applyBorder="1" applyAlignment="1"/>
    <xf numFmtId="0" fontId="0" fillId="0" borderId="0" xfId="0" applyAlignment="1">
      <alignment horizontal="center"/>
    </xf>
    <xf numFmtId="0" fontId="6" fillId="0" borderId="0" xfId="0" applyFont="1" applyAlignment="1">
      <alignment horizontal="center"/>
    </xf>
    <xf numFmtId="0" fontId="0" fillId="0" borderId="0" xfId="0" applyBorder="1"/>
    <xf numFmtId="0" fontId="4" fillId="0" borderId="0" xfId="0" applyFont="1" applyBorder="1" applyAlignment="1"/>
    <xf numFmtId="0" fontId="0" fillId="0" borderId="0" xfId="0" applyProtection="1"/>
    <xf numFmtId="0" fontId="0" fillId="0" borderId="0" xfId="0" applyBorder="1" applyAlignment="1">
      <alignment horizontal="center" wrapText="1"/>
    </xf>
    <xf numFmtId="0" fontId="0" fillId="0" borderId="0" xfId="0" applyBorder="1" applyProtection="1"/>
    <xf numFmtId="0" fontId="0" fillId="0" borderId="0" xfId="0" applyBorder="1" applyAlignment="1" applyProtection="1">
      <alignment wrapText="1"/>
    </xf>
    <xf numFmtId="0" fontId="0" fillId="0" borderId="0" xfId="0" applyBorder="1" applyAlignment="1" applyProtection="1">
      <alignment horizontal="center" wrapText="1"/>
    </xf>
    <xf numFmtId="164" fontId="0" fillId="0" borderId="4" xfId="1" applyNumberFormat="1" applyFont="1" applyBorder="1"/>
    <xf numFmtId="0" fontId="3" fillId="0" borderId="0" xfId="0" applyFont="1" applyBorder="1" applyAlignment="1">
      <alignment horizontal="center"/>
    </xf>
    <xf numFmtId="0" fontId="3" fillId="0" borderId="0" xfId="0" applyFont="1" applyAlignment="1">
      <alignment horizontal="right"/>
    </xf>
    <xf numFmtId="0" fontId="0" fillId="0" borderId="8" xfId="0" applyBorder="1"/>
    <xf numFmtId="0" fontId="0" fillId="0" borderId="9" xfId="0" applyBorder="1"/>
    <xf numFmtId="43" fontId="4" fillId="0" borderId="4" xfId="1" applyFont="1" applyBorder="1" applyAlignment="1"/>
    <xf numFmtId="164" fontId="4" fillId="0" borderId="4" xfId="1" applyNumberFormat="1" applyFont="1" applyBorder="1" applyAlignment="1"/>
    <xf numFmtId="43" fontId="5" fillId="0" borderId="3" xfId="1" applyFont="1" applyBorder="1" applyAlignment="1">
      <alignment horizontal="center"/>
    </xf>
    <xf numFmtId="43" fontId="4" fillId="0" borderId="3" xfId="1" applyFont="1" applyBorder="1" applyAlignment="1">
      <alignment horizontal="center"/>
    </xf>
    <xf numFmtId="43" fontId="0" fillId="0" borderId="0" xfId="1" applyFont="1"/>
    <xf numFmtId="43" fontId="5" fillId="0" borderId="7" xfId="1" applyFont="1" applyBorder="1" applyAlignment="1">
      <alignment horizontal="center"/>
    </xf>
    <xf numFmtId="43" fontId="4" fillId="0" borderId="7" xfId="1" applyFont="1" applyBorder="1" applyAlignment="1">
      <alignment horizontal="center"/>
    </xf>
    <xf numFmtId="43" fontId="4" fillId="0" borderId="5" xfId="1" applyFont="1" applyBorder="1" applyAlignment="1"/>
    <xf numFmtId="43" fontId="4" fillId="0" borderId="0" xfId="1" applyFont="1" applyBorder="1" applyAlignment="1"/>
    <xf numFmtId="43" fontId="5" fillId="0" borderId="14" xfId="1" applyFont="1" applyBorder="1" applyAlignment="1">
      <alignment horizontal="center"/>
    </xf>
    <xf numFmtId="43" fontId="4" fillId="0" borderId="1" xfId="1" applyFont="1" applyBorder="1" applyAlignment="1">
      <alignment horizontal="center"/>
    </xf>
    <xf numFmtId="164" fontId="4" fillId="0" borderId="5" xfId="1" applyNumberFormat="1" applyFont="1" applyBorder="1" applyAlignment="1"/>
    <xf numFmtId="164" fontId="4" fillId="0" borderId="0" xfId="1" applyNumberFormat="1" applyFont="1" applyBorder="1" applyAlignment="1"/>
    <xf numFmtId="164" fontId="3" fillId="0" borderId="0" xfId="1" applyNumberFormat="1" applyFont="1" applyBorder="1" applyAlignment="1"/>
    <xf numFmtId="164" fontId="4" fillId="0" borderId="6" xfId="1" applyNumberFormat="1" applyFont="1" applyBorder="1" applyAlignment="1"/>
    <xf numFmtId="0" fontId="3" fillId="0" borderId="16" xfId="0" applyFont="1" applyBorder="1" applyAlignment="1">
      <alignment horizontal="left"/>
    </xf>
    <xf numFmtId="0" fontId="3"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10" xfId="0" applyFont="1" applyBorder="1" applyAlignment="1">
      <alignment horizontal="center"/>
    </xf>
    <xf numFmtId="0" fontId="4" fillId="0" borderId="20" xfId="0" applyFont="1" applyBorder="1" applyAlignment="1"/>
    <xf numFmtId="0" fontId="4" fillId="0" borderId="21" xfId="0" applyFont="1" applyBorder="1" applyAlignment="1"/>
    <xf numFmtId="0" fontId="3" fillId="0" borderId="18" xfId="0" applyFont="1" applyBorder="1" applyAlignment="1">
      <alignment horizontal="left"/>
    </xf>
    <xf numFmtId="0" fontId="3" fillId="0" borderId="20" xfId="0" applyFont="1" applyBorder="1" applyAlignment="1">
      <alignment horizontal="center"/>
    </xf>
    <xf numFmtId="0" fontId="3" fillId="0" borderId="21" xfId="0" applyFont="1" applyBorder="1" applyAlignment="1"/>
    <xf numFmtId="0" fontId="3" fillId="0" borderId="8" xfId="0" applyFont="1" applyBorder="1" applyAlignment="1">
      <alignment horizontal="left"/>
    </xf>
    <xf numFmtId="0" fontId="3" fillId="0" borderId="9" xfId="0" applyFont="1" applyBorder="1" applyAlignment="1"/>
    <xf numFmtId="43" fontId="0" fillId="0" borderId="0" xfId="1" applyFont="1" applyBorder="1"/>
    <xf numFmtId="0" fontId="4" fillId="0" borderId="22" xfId="0" applyFont="1" applyBorder="1" applyAlignment="1">
      <alignment horizontal="center"/>
    </xf>
    <xf numFmtId="0" fontId="3" fillId="0" borderId="23" xfId="0" applyFont="1" applyBorder="1" applyAlignment="1">
      <alignment horizontal="left"/>
    </xf>
    <xf numFmtId="0" fontId="4" fillId="0" borderId="23" xfId="0" applyFont="1" applyBorder="1" applyAlignment="1"/>
    <xf numFmtId="43" fontId="4" fillId="0" borderId="23" xfId="1" applyFont="1" applyBorder="1" applyAlignment="1"/>
    <xf numFmtId="43" fontId="3" fillId="0" borderId="24" xfId="1" applyNumberFormat="1" applyFont="1" applyBorder="1" applyAlignment="1"/>
    <xf numFmtId="0" fontId="6" fillId="0" borderId="23" xfId="0" applyFont="1" applyBorder="1"/>
    <xf numFmtId="0" fontId="0" fillId="0" borderId="23" xfId="0" applyBorder="1"/>
    <xf numFmtId="43" fontId="0" fillId="0" borderId="23" xfId="1" applyFont="1" applyBorder="1"/>
    <xf numFmtId="0" fontId="3" fillId="0" borderId="5" xfId="0" applyFont="1" applyBorder="1"/>
    <xf numFmtId="164" fontId="4" fillId="0" borderId="21" xfId="1" applyNumberFormat="1" applyFont="1" applyBorder="1" applyAlignment="1"/>
    <xf numFmtId="43" fontId="4" fillId="0" borderId="3" xfId="1" applyFont="1" applyBorder="1" applyAlignment="1"/>
    <xf numFmtId="0" fontId="4" fillId="0" borderId="2" xfId="0" applyFont="1" applyBorder="1" applyAlignment="1"/>
    <xf numFmtId="164" fontId="3" fillId="0" borderId="21" xfId="1" applyNumberFormat="1" applyFont="1" applyBorder="1" applyAlignment="1"/>
    <xf numFmtId="0" fontId="6" fillId="0" borderId="0" xfId="0" applyFont="1" applyBorder="1"/>
    <xf numFmtId="43" fontId="3" fillId="0" borderId="0" xfId="0" applyNumberFormat="1" applyFont="1" applyBorder="1"/>
    <xf numFmtId="0" fontId="3" fillId="0" borderId="10" xfId="0" applyFont="1" applyBorder="1" applyAlignment="1">
      <alignment horizontal="left"/>
    </xf>
    <xf numFmtId="0" fontId="3" fillId="0" borderId="8" xfId="0" applyFont="1" applyBorder="1" applyAlignment="1">
      <alignment horizontal="center"/>
    </xf>
    <xf numFmtId="164" fontId="3" fillId="0" borderId="9" xfId="1" applyNumberFormat="1" applyFont="1" applyBorder="1" applyAlignment="1"/>
    <xf numFmtId="0" fontId="4" fillId="0" borderId="25" xfId="0" applyFont="1" applyBorder="1" applyAlignment="1"/>
    <xf numFmtId="43" fontId="4" fillId="0" borderId="25" xfId="1" applyFont="1" applyBorder="1" applyAlignment="1"/>
    <xf numFmtId="43" fontId="3" fillId="0" borderId="26" xfId="1" applyNumberFormat="1" applyFont="1" applyBorder="1" applyAlignment="1"/>
    <xf numFmtId="14" fontId="0" fillId="0" borderId="0" xfId="0" applyNumberFormat="1"/>
    <xf numFmtId="0" fontId="3" fillId="0" borderId="2" xfId="0" applyFont="1" applyBorder="1" applyAlignment="1">
      <alignment horizontal="left"/>
    </xf>
    <xf numFmtId="9" fontId="11" fillId="0" borderId="3" xfId="14" applyFont="1" applyBorder="1" applyAlignment="1">
      <alignment horizontal="center"/>
    </xf>
    <xf numFmtId="164" fontId="4" fillId="0" borderId="4" xfId="1" applyNumberFormat="1" applyFont="1" applyBorder="1" applyAlignment="1">
      <alignment horizontal="right"/>
    </xf>
    <xf numFmtId="43" fontId="3" fillId="0" borderId="11" xfId="1" applyFont="1" applyBorder="1" applyAlignment="1"/>
    <xf numFmtId="0" fontId="0" fillId="0" borderId="27" xfId="0" applyBorder="1"/>
    <xf numFmtId="164" fontId="4" fillId="0" borderId="6" xfId="1" applyNumberFormat="1" applyFont="1" applyBorder="1" applyAlignment="1">
      <alignment horizontal="center"/>
    </xf>
    <xf numFmtId="9" fontId="11" fillId="2" borderId="3" xfId="14" applyFont="1" applyFill="1" applyBorder="1" applyAlignment="1">
      <alignment horizontal="center"/>
    </xf>
    <xf numFmtId="0" fontId="3" fillId="2" borderId="0" xfId="0" applyFont="1" applyFill="1"/>
    <xf numFmtId="43" fontId="4" fillId="2" borderId="4" xfId="1" applyFont="1" applyFill="1" applyBorder="1" applyAlignment="1"/>
    <xf numFmtId="164" fontId="4" fillId="2" borderId="4" xfId="1" applyNumberFormat="1" applyFont="1" applyFill="1" applyBorder="1" applyAlignment="1"/>
    <xf numFmtId="10" fontId="4" fillId="2" borderId="4" xfId="14" applyNumberFormat="1" applyFont="1" applyFill="1" applyBorder="1" applyAlignment="1"/>
    <xf numFmtId="164" fontId="4" fillId="2" borderId="3" xfId="1" applyNumberFormat="1" applyFont="1" applyFill="1" applyBorder="1" applyAlignment="1">
      <alignment horizontal="center"/>
    </xf>
    <xf numFmtId="43" fontId="4" fillId="2" borderId="3" xfId="1" applyFont="1" applyFill="1" applyBorder="1" applyAlignment="1">
      <alignment horizontal="center"/>
    </xf>
    <xf numFmtId="0" fontId="4" fillId="0" borderId="18" xfId="0" applyFont="1" applyBorder="1" applyAlignment="1">
      <alignment horizontal="left"/>
    </xf>
    <xf numFmtId="0" fontId="0" fillId="2" borderId="0" xfId="0" applyFill="1"/>
    <xf numFmtId="43" fontId="8" fillId="0" borderId="30" xfId="1" applyFont="1" applyBorder="1" applyAlignment="1">
      <alignment horizontal="center"/>
    </xf>
    <xf numFmtId="43" fontId="8" fillId="0" borderId="31" xfId="1" applyFont="1" applyBorder="1" applyAlignment="1">
      <alignment horizontal="center"/>
    </xf>
    <xf numFmtId="0" fontId="3" fillId="0" borderId="33" xfId="0" applyFont="1" applyBorder="1" applyAlignment="1">
      <alignment horizontal="center"/>
    </xf>
    <xf numFmtId="0" fontId="4" fillId="0" borderId="34" xfId="0" applyFont="1" applyBorder="1" applyAlignment="1">
      <alignment horizontal="center"/>
    </xf>
    <xf numFmtId="43" fontId="4" fillId="0" borderId="35" xfId="1" applyFont="1" applyBorder="1" applyAlignment="1">
      <alignment horizontal="center"/>
    </xf>
    <xf numFmtId="43" fontId="4" fillId="0" borderId="36" xfId="1" applyFont="1" applyBorder="1" applyAlignment="1">
      <alignment horizontal="center"/>
    </xf>
    <xf numFmtId="0" fontId="4" fillId="0" borderId="37" xfId="0" applyFont="1" applyBorder="1" applyAlignment="1">
      <alignment horizontal="center"/>
    </xf>
    <xf numFmtId="0" fontId="3" fillId="0" borderId="38" xfId="0" applyFont="1" applyBorder="1" applyAlignment="1"/>
    <xf numFmtId="0" fontId="9" fillId="2" borderId="0" xfId="0" applyFont="1" applyFill="1"/>
    <xf numFmtId="0" fontId="3" fillId="0" borderId="0" xfId="0" applyFont="1" applyFill="1"/>
    <xf numFmtId="0" fontId="4" fillId="5" borderId="4" xfId="0" applyFont="1" applyFill="1" applyBorder="1" applyAlignment="1"/>
    <xf numFmtId="164" fontId="0" fillId="5" borderId="11" xfId="1" applyNumberFormat="1" applyFont="1" applyFill="1" applyBorder="1"/>
    <xf numFmtId="43" fontId="3" fillId="5" borderId="11" xfId="1" applyNumberFormat="1" applyFont="1" applyFill="1" applyBorder="1" applyAlignment="1"/>
    <xf numFmtId="164" fontId="4" fillId="2" borderId="39" xfId="1" applyNumberFormat="1" applyFont="1" applyFill="1" applyBorder="1" applyAlignment="1"/>
    <xf numFmtId="164" fontId="4" fillId="2" borderId="40" xfId="1" applyNumberFormat="1" applyFont="1" applyFill="1" applyBorder="1" applyAlignment="1"/>
    <xf numFmtId="43" fontId="0" fillId="4" borderId="39" xfId="1" applyFont="1" applyFill="1" applyBorder="1"/>
    <xf numFmtId="43" fontId="0" fillId="4" borderId="40" xfId="1" applyFont="1" applyFill="1" applyBorder="1"/>
    <xf numFmtId="43" fontId="0" fillId="3" borderId="39" xfId="1" applyFont="1" applyFill="1" applyBorder="1"/>
    <xf numFmtId="43" fontId="0" fillId="3" borderId="40" xfId="1" applyFont="1" applyFill="1" applyBorder="1"/>
    <xf numFmtId="164" fontId="0" fillId="5" borderId="39" xfId="1" applyNumberFormat="1" applyFont="1" applyFill="1" applyBorder="1"/>
    <xf numFmtId="164" fontId="0" fillId="5" borderId="40" xfId="1" applyNumberFormat="1" applyFont="1" applyFill="1" applyBorder="1"/>
    <xf numFmtId="0" fontId="0" fillId="6" borderId="39" xfId="0" applyFill="1" applyBorder="1"/>
    <xf numFmtId="0" fontId="0" fillId="6" borderId="40" xfId="0" applyFill="1" applyBorder="1"/>
    <xf numFmtId="0" fontId="0" fillId="2" borderId="14" xfId="0" applyFill="1" applyBorder="1"/>
    <xf numFmtId="0" fontId="0" fillId="2" borderId="15" xfId="0" applyFill="1" applyBorder="1"/>
    <xf numFmtId="0" fontId="0" fillId="2" borderId="1" xfId="0" applyFill="1" applyBorder="1"/>
    <xf numFmtId="0" fontId="0" fillId="2" borderId="7" xfId="0" applyFill="1" applyBorder="1"/>
    <xf numFmtId="0" fontId="0" fillId="2" borderId="4" xfId="0" applyFill="1" applyBorder="1"/>
    <xf numFmtId="0" fontId="0" fillId="2" borderId="5" xfId="0" applyFill="1" applyBorder="1"/>
    <xf numFmtId="0" fontId="0" fillId="2" borderId="6" xfId="0" applyFill="1" applyBorder="1"/>
    <xf numFmtId="0" fontId="0" fillId="2" borderId="41" xfId="0" applyFill="1" applyBorder="1"/>
    <xf numFmtId="0" fontId="4" fillId="0" borderId="4" xfId="0" applyFont="1" applyBorder="1" applyAlignment="1">
      <alignment horizontal="center"/>
    </xf>
    <xf numFmtId="0" fontId="3" fillId="0" borderId="30" xfId="0" applyFont="1" applyBorder="1" applyAlignment="1">
      <alignment horizontal="center"/>
    </xf>
    <xf numFmtId="0" fontId="3" fillId="0" borderId="32" xfId="0" applyFont="1" applyBorder="1" applyAlignment="1">
      <alignment horizontal="center"/>
    </xf>
    <xf numFmtId="0" fontId="3" fillId="0" borderId="10" xfId="0" applyFont="1" applyBorder="1"/>
    <xf numFmtId="0" fontId="3" fillId="0" borderId="44" xfId="0" applyFont="1" applyBorder="1"/>
    <xf numFmtId="0" fontId="3" fillId="0" borderId="38" xfId="0" applyFont="1" applyBorder="1" applyAlignment="1">
      <alignment horizontal="center"/>
    </xf>
    <xf numFmtId="164" fontId="0" fillId="0" borderId="41" xfId="1" applyNumberFormat="1" applyFont="1" applyBorder="1"/>
    <xf numFmtId="164" fontId="0" fillId="0" borderId="46" xfId="1" applyNumberFormat="1" applyFont="1" applyBorder="1"/>
    <xf numFmtId="0" fontId="0" fillId="0" borderId="47" xfId="0" applyBorder="1"/>
    <xf numFmtId="0" fontId="3" fillId="4" borderId="48" xfId="0" applyFont="1" applyFill="1" applyBorder="1" applyAlignment="1">
      <alignment horizontal="center"/>
    </xf>
    <xf numFmtId="0" fontId="3" fillId="4" borderId="49" xfId="0" applyFont="1" applyFill="1" applyBorder="1" applyAlignment="1">
      <alignment horizontal="center" wrapText="1"/>
    </xf>
    <xf numFmtId="164" fontId="4" fillId="0" borderId="41" xfId="1" applyNumberFormat="1" applyFont="1" applyBorder="1" applyAlignment="1"/>
    <xf numFmtId="164" fontId="4" fillId="2" borderId="41" xfId="1" applyNumberFormat="1" applyFont="1" applyFill="1" applyBorder="1" applyAlignment="1"/>
    <xf numFmtId="0" fontId="5" fillId="9" borderId="14" xfId="0" applyFont="1" applyFill="1" applyBorder="1" applyAlignment="1">
      <alignment horizontal="center"/>
    </xf>
    <xf numFmtId="0" fontId="3" fillId="3" borderId="31" xfId="0" applyFont="1" applyFill="1" applyBorder="1" applyAlignment="1">
      <alignment horizontal="center"/>
    </xf>
    <xf numFmtId="0" fontId="3" fillId="3" borderId="2" xfId="0" applyFont="1" applyFill="1" applyBorder="1" applyAlignment="1">
      <alignment horizontal="center" wrapText="1"/>
    </xf>
    <xf numFmtId="0" fontId="4" fillId="0" borderId="0" xfId="0" applyFont="1"/>
    <xf numFmtId="0" fontId="3" fillId="0" borderId="1" xfId="0" applyFont="1" applyBorder="1" applyAlignment="1">
      <alignment horizontal="left"/>
    </xf>
    <xf numFmtId="164" fontId="4" fillId="0" borderId="4" xfId="1" applyNumberFormat="1" applyFont="1" applyBorder="1" applyAlignment="1">
      <alignment horizontal="center"/>
    </xf>
    <xf numFmtId="43" fontId="3" fillId="0" borderId="13" xfId="1" applyNumberFormat="1" applyFont="1" applyBorder="1" applyAlignment="1"/>
    <xf numFmtId="164" fontId="0" fillId="0" borderId="5" xfId="1" applyNumberFormat="1" applyFont="1" applyBorder="1"/>
    <xf numFmtId="0" fontId="3" fillId="2" borderId="0" xfId="0" applyFont="1" applyFill="1" applyProtection="1"/>
    <xf numFmtId="0" fontId="5" fillId="4" borderId="3" xfId="0" applyFont="1" applyFill="1" applyBorder="1" applyAlignment="1">
      <alignment horizontal="center" wrapText="1"/>
    </xf>
    <xf numFmtId="0" fontId="5" fillId="3" borderId="3" xfId="0" applyFont="1" applyFill="1" applyBorder="1" applyAlignment="1">
      <alignment horizontal="center" wrapText="1"/>
    </xf>
    <xf numFmtId="0" fontId="5" fillId="0" borderId="7" xfId="0" applyFont="1" applyBorder="1" applyAlignment="1">
      <alignment horizontal="center" wrapText="1"/>
    </xf>
    <xf numFmtId="0" fontId="5" fillId="9" borderId="14" xfId="0" applyFont="1" applyFill="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vertical="center" wrapText="1"/>
    </xf>
    <xf numFmtId="0" fontId="6" fillId="9" borderId="41" xfId="0" applyFont="1" applyFill="1" applyBorder="1" applyAlignment="1">
      <alignment horizontal="left"/>
    </xf>
    <xf numFmtId="0" fontId="6" fillId="9" borderId="5" xfId="0" applyFont="1" applyFill="1" applyBorder="1" applyAlignment="1">
      <alignment horizontal="left"/>
    </xf>
    <xf numFmtId="0" fontId="6" fillId="9" borderId="6" xfId="0" applyFont="1" applyFill="1" applyBorder="1" applyAlignment="1">
      <alignment horizontal="left"/>
    </xf>
    <xf numFmtId="0" fontId="6" fillId="9" borderId="6" xfId="0" applyFont="1" applyFill="1" applyBorder="1" applyAlignment="1">
      <alignment horizontal="right"/>
    </xf>
    <xf numFmtId="0" fontId="6" fillId="9" borderId="41" xfId="0" applyFont="1" applyFill="1" applyBorder="1" applyAlignment="1">
      <alignment horizontal="right"/>
    </xf>
    <xf numFmtId="0" fontId="6" fillId="9" borderId="5" xfId="0" applyFont="1" applyFill="1" applyBorder="1" applyAlignment="1">
      <alignment horizontal="right"/>
    </xf>
    <xf numFmtId="0" fontId="6" fillId="9" borderId="4" xfId="0" applyFont="1" applyFill="1" applyBorder="1" applyAlignment="1">
      <alignment horizontal="right"/>
    </xf>
    <xf numFmtId="0" fontId="3" fillId="0" borderId="41" xfId="0" applyFont="1" applyBorder="1"/>
    <xf numFmtId="0" fontId="23" fillId="0" borderId="0" xfId="0" applyFont="1"/>
    <xf numFmtId="0" fontId="5" fillId="4" borderId="7" xfId="0" applyFont="1" applyFill="1" applyBorder="1" applyAlignment="1">
      <alignment horizontal="center" wrapText="1"/>
    </xf>
    <xf numFmtId="0" fontId="5" fillId="3" borderId="7" xfId="0" applyFont="1" applyFill="1" applyBorder="1" applyAlignment="1">
      <alignment horizontal="center" wrapText="1"/>
    </xf>
    <xf numFmtId="0" fontId="5" fillId="7" borderId="7" xfId="0" applyFont="1" applyFill="1" applyBorder="1" applyAlignment="1">
      <alignment horizontal="center" wrapText="1"/>
    </xf>
    <xf numFmtId="0" fontId="5" fillId="7" borderId="3" xfId="0" applyFont="1" applyFill="1" applyBorder="1" applyAlignment="1">
      <alignment horizontal="center" wrapText="1"/>
    </xf>
    <xf numFmtId="0" fontId="24" fillId="0" borderId="18" xfId="0" applyFont="1" applyBorder="1" applyAlignment="1">
      <alignment horizontal="left"/>
    </xf>
    <xf numFmtId="0" fontId="24" fillId="0" borderId="2" xfId="0" applyFont="1" applyBorder="1" applyAlignment="1">
      <alignment horizontal="left"/>
    </xf>
    <xf numFmtId="43" fontId="25" fillId="0" borderId="3" xfId="1" applyFont="1" applyBorder="1" applyAlignment="1">
      <alignment horizontal="center"/>
    </xf>
    <xf numFmtId="43" fontId="24" fillId="0" borderId="3" xfId="1" applyFont="1" applyBorder="1" applyAlignment="1">
      <alignment horizontal="center"/>
    </xf>
    <xf numFmtId="0" fontId="26" fillId="0" borderId="3" xfId="0" applyFont="1" applyBorder="1" applyAlignment="1">
      <alignment horizontal="center"/>
    </xf>
    <xf numFmtId="43" fontId="0" fillId="7" borderId="39" xfId="1" applyFont="1" applyFill="1" applyBorder="1"/>
    <xf numFmtId="43" fontId="0" fillId="7" borderId="40" xfId="1" applyFont="1" applyFill="1" applyBorder="1"/>
    <xf numFmtId="0" fontId="3" fillId="0" borderId="20" xfId="0" applyFont="1" applyBorder="1" applyAlignment="1">
      <alignment horizontal="left"/>
    </xf>
    <xf numFmtId="0" fontId="0" fillId="11" borderId="4" xfId="0" applyFill="1" applyBorder="1"/>
    <xf numFmtId="0" fontId="0" fillId="11" borderId="6" xfId="0" applyFill="1" applyBorder="1"/>
    <xf numFmtId="0" fontId="3" fillId="11" borderId="20" xfId="0" applyFont="1" applyFill="1" applyBorder="1"/>
    <xf numFmtId="0" fontId="0" fillId="11" borderId="5" xfId="0" applyFill="1" applyBorder="1"/>
    <xf numFmtId="0" fontId="3" fillId="11" borderId="8" xfId="0" applyFont="1" applyFill="1" applyBorder="1"/>
    <xf numFmtId="0" fontId="0" fillId="11" borderId="0" xfId="0" applyFill="1" applyBorder="1"/>
    <xf numFmtId="0" fontId="3" fillId="9" borderId="20" xfId="0" applyFont="1" applyFill="1" applyBorder="1"/>
    <xf numFmtId="0" fontId="0" fillId="9" borderId="5" xfId="0" applyFill="1" applyBorder="1"/>
    <xf numFmtId="0" fontId="0" fillId="9" borderId="6" xfId="0" applyFill="1" applyBorder="1"/>
    <xf numFmtId="0" fontId="4" fillId="0" borderId="0" xfId="12"/>
    <xf numFmtId="0" fontId="3" fillId="0" borderId="45" xfId="12" applyFont="1" applyBorder="1" applyAlignment="1">
      <alignment horizontal="left"/>
    </xf>
    <xf numFmtId="0" fontId="5" fillId="0" borderId="14" xfId="0" applyFont="1" applyBorder="1" applyAlignment="1">
      <alignment horizontal="center" wrapText="1"/>
    </xf>
    <xf numFmtId="0" fontId="7" fillId="0" borderId="9" xfId="12" applyFont="1" applyBorder="1" applyAlignment="1">
      <alignment horizontal="center"/>
    </xf>
    <xf numFmtId="0" fontId="7" fillId="0" borderId="0" xfId="12" applyFont="1" applyBorder="1" applyAlignment="1">
      <alignment horizontal="center"/>
    </xf>
    <xf numFmtId="0" fontId="7" fillId="0" borderId="8" xfId="12" applyFont="1" applyBorder="1" applyAlignment="1">
      <alignment horizontal="center"/>
    </xf>
    <xf numFmtId="43" fontId="4" fillId="0" borderId="4" xfId="3" applyFont="1" applyBorder="1" applyAlignment="1"/>
    <xf numFmtId="164" fontId="4" fillId="0" borderId="4" xfId="3" applyNumberFormat="1" applyFont="1" applyBorder="1" applyAlignment="1"/>
    <xf numFmtId="43" fontId="4" fillId="0" borderId="3" xfId="3" applyFont="1" applyBorder="1" applyAlignment="1">
      <alignment horizontal="center"/>
    </xf>
    <xf numFmtId="43" fontId="4" fillId="0" borderId="7" xfId="3" applyFont="1" applyBorder="1" applyAlignment="1">
      <alignment horizontal="center"/>
    </xf>
    <xf numFmtId="43" fontId="7" fillId="0" borderId="7" xfId="3" applyFont="1" applyBorder="1" applyAlignment="1">
      <alignment horizontal="center"/>
    </xf>
    <xf numFmtId="43" fontId="4" fillId="0" borderId="5" xfId="3" applyFont="1" applyBorder="1" applyAlignment="1"/>
    <xf numFmtId="164" fontId="4" fillId="0" borderId="5" xfId="3" applyNumberFormat="1" applyFont="1" applyBorder="1" applyAlignment="1"/>
    <xf numFmtId="43" fontId="3" fillId="0" borderId="11" xfId="3" applyNumberFormat="1" applyFont="1" applyBorder="1" applyAlignment="1"/>
    <xf numFmtId="43" fontId="4" fillId="2" borderId="4" xfId="3" applyFont="1" applyFill="1" applyBorder="1" applyAlignment="1"/>
    <xf numFmtId="164" fontId="4" fillId="2" borderId="4" xfId="3" applyNumberFormat="1" applyFont="1" applyFill="1" applyBorder="1" applyAlignment="1"/>
    <xf numFmtId="10" fontId="4" fillId="2" borderId="4" xfId="16" applyNumberFormat="1" applyFont="1" applyFill="1" applyBorder="1" applyAlignment="1"/>
    <xf numFmtId="164" fontId="5" fillId="4" borderId="7" xfId="3" applyNumberFormat="1" applyFont="1" applyFill="1" applyBorder="1" applyAlignment="1">
      <alignment horizontal="center"/>
    </xf>
    <xf numFmtId="9" fontId="11" fillId="0" borderId="50" xfId="16" applyFont="1" applyBorder="1" applyAlignment="1">
      <alignment horizontal="center"/>
    </xf>
    <xf numFmtId="164" fontId="4" fillId="0" borderId="41" xfId="3" applyNumberFormat="1" applyFont="1" applyBorder="1" applyAlignment="1"/>
    <xf numFmtId="43" fontId="3" fillId="0" borderId="21" xfId="3" applyNumberFormat="1" applyFont="1" applyFill="1" applyBorder="1" applyAlignment="1"/>
    <xf numFmtId="43" fontId="5" fillId="0" borderId="3" xfId="3" applyFont="1" applyBorder="1" applyAlignment="1">
      <alignment horizontal="center"/>
    </xf>
    <xf numFmtId="43" fontId="5" fillId="0" borderId="7" xfId="3" applyFont="1" applyBorder="1" applyAlignment="1">
      <alignment horizontal="center"/>
    </xf>
    <xf numFmtId="0" fontId="20" fillId="0" borderId="4" xfId="12" applyFont="1" applyBorder="1" applyAlignment="1"/>
    <xf numFmtId="0" fontId="4" fillId="0" borderId="4" xfId="12" applyFont="1" applyBorder="1" applyAlignment="1"/>
    <xf numFmtId="0" fontId="4" fillId="0" borderId="4" xfId="12" applyFont="1" applyFill="1" applyBorder="1" applyAlignment="1"/>
    <xf numFmtId="0" fontId="4" fillId="0" borderId="10" xfId="12" applyFont="1" applyBorder="1" applyAlignment="1">
      <alignment horizontal="center"/>
    </xf>
    <xf numFmtId="0" fontId="12" fillId="0" borderId="4" xfId="12" applyFont="1" applyBorder="1" applyAlignment="1"/>
    <xf numFmtId="0" fontId="0" fillId="11" borderId="41" xfId="0" applyFill="1" applyBorder="1"/>
    <xf numFmtId="9" fontId="27" fillId="2" borderId="3" xfId="14" applyFont="1" applyFill="1" applyBorder="1" applyAlignment="1">
      <alignment horizontal="center"/>
    </xf>
    <xf numFmtId="9" fontId="27" fillId="0" borderId="3" xfId="14" applyFont="1" applyBorder="1" applyAlignment="1">
      <alignment horizontal="center"/>
    </xf>
    <xf numFmtId="0" fontId="28" fillId="0" borderId="53" xfId="0" applyFont="1" applyBorder="1" applyAlignment="1">
      <alignment horizontal="center"/>
    </xf>
    <xf numFmtId="0" fontId="28" fillId="0" borderId="52" xfId="0" applyFont="1" applyBorder="1" applyAlignment="1">
      <alignment horizontal="center"/>
    </xf>
    <xf numFmtId="0" fontId="4" fillId="0" borderId="0" xfId="12" applyFont="1"/>
    <xf numFmtId="164" fontId="4" fillId="12" borderId="39" xfId="3" applyNumberFormat="1" applyFont="1" applyFill="1" applyBorder="1"/>
    <xf numFmtId="164" fontId="4" fillId="12" borderId="40" xfId="3" applyNumberFormat="1" applyFont="1" applyFill="1" applyBorder="1"/>
    <xf numFmtId="0" fontId="4" fillId="0" borderId="28" xfId="12" applyBorder="1"/>
    <xf numFmtId="0" fontId="29" fillId="0" borderId="6" xfId="0" applyFont="1" applyBorder="1"/>
    <xf numFmtId="0" fontId="28" fillId="0" borderId="7" xfId="0" applyFont="1" applyBorder="1" applyAlignment="1">
      <alignment horizontal="center"/>
    </xf>
    <xf numFmtId="164" fontId="0" fillId="0" borderId="55" xfId="1" applyNumberFormat="1" applyFont="1" applyBorder="1"/>
    <xf numFmtId="164" fontId="0" fillId="0" borderId="0" xfId="1" applyNumberFormat="1" applyFont="1"/>
    <xf numFmtId="43" fontId="4" fillId="12" borderId="4" xfId="1" applyFont="1" applyFill="1" applyBorder="1"/>
    <xf numFmtId="164" fontId="4" fillId="12" borderId="4" xfId="1" applyNumberFormat="1" applyFont="1" applyFill="1" applyBorder="1"/>
    <xf numFmtId="0" fontId="4" fillId="12" borderId="4" xfId="0" applyFont="1" applyFill="1" applyBorder="1"/>
    <xf numFmtId="0" fontId="0" fillId="0" borderId="4" xfId="0" applyBorder="1" applyAlignment="1">
      <alignment horizontal="center"/>
    </xf>
    <xf numFmtId="0" fontId="30" fillId="0" borderId="4" xfId="0" applyFont="1" applyBorder="1"/>
    <xf numFmtId="0" fontId="30" fillId="0" borderId="4" xfId="0" applyFont="1" applyBorder="1" applyAlignment="1">
      <alignment horizontal="center"/>
    </xf>
    <xf numFmtId="0" fontId="4" fillId="0" borderId="4" xfId="0" applyFont="1" applyBorder="1"/>
    <xf numFmtId="164" fontId="0" fillId="0" borderId="12" xfId="1" applyNumberFormat="1" applyFont="1" applyBorder="1"/>
    <xf numFmtId="164" fontId="4" fillId="12" borderId="12" xfId="1" applyNumberFormat="1" applyFont="1" applyFill="1" applyBorder="1"/>
    <xf numFmtId="164" fontId="0" fillId="0" borderId="56" xfId="1" applyNumberFormat="1" applyFont="1" applyBorder="1"/>
    <xf numFmtId="0" fontId="30" fillId="0" borderId="57" xfId="0" applyFont="1" applyBorder="1"/>
    <xf numFmtId="0" fontId="30" fillId="0" borderId="7" xfId="0" applyFont="1" applyBorder="1" applyAlignment="1">
      <alignment horizontal="center"/>
    </xf>
    <xf numFmtId="164" fontId="0" fillId="0" borderId="27" xfId="1" applyNumberFormat="1" applyFont="1" applyBorder="1"/>
    <xf numFmtId="164" fontId="0" fillId="0" borderId="58" xfId="1" applyNumberFormat="1" applyFont="1" applyBorder="1"/>
    <xf numFmtId="0" fontId="0" fillId="13" borderId="59" xfId="0" applyFill="1" applyBorder="1"/>
    <xf numFmtId="0" fontId="0" fillId="13" borderId="60" xfId="0" applyFill="1" applyBorder="1"/>
    <xf numFmtId="0" fontId="0" fillId="13" borderId="60" xfId="0" applyFill="1" applyBorder="1" applyAlignment="1">
      <alignment horizontal="center"/>
    </xf>
    <xf numFmtId="164" fontId="4" fillId="13" borderId="60" xfId="1" applyNumberFormat="1" applyFont="1" applyFill="1" applyBorder="1"/>
    <xf numFmtId="164" fontId="4" fillId="13" borderId="61" xfId="1" applyNumberFormat="1" applyFont="1" applyFill="1" applyBorder="1"/>
    <xf numFmtId="0" fontId="28" fillId="0" borderId="3" xfId="0" applyFont="1" applyBorder="1" applyAlignment="1">
      <alignment horizontal="center"/>
    </xf>
    <xf numFmtId="164" fontId="0" fillId="0" borderId="3" xfId="1" applyNumberFormat="1" applyFont="1" applyBorder="1"/>
    <xf numFmtId="164" fontId="0" fillId="0" borderId="63" xfId="1" applyNumberFormat="1" applyFont="1" applyBorder="1"/>
    <xf numFmtId="0" fontId="0" fillId="0" borderId="64" xfId="0" applyBorder="1"/>
    <xf numFmtId="0" fontId="0" fillId="0" borderId="57" xfId="0" applyBorder="1" applyAlignment="1">
      <alignment horizontal="center"/>
    </xf>
    <xf numFmtId="9" fontId="0" fillId="0" borderId="57" xfId="14" applyFont="1" applyBorder="1"/>
    <xf numFmtId="0" fontId="0" fillId="0" borderId="62" xfId="0" applyBorder="1"/>
    <xf numFmtId="0" fontId="28" fillId="0" borderId="66" xfId="0" applyFont="1" applyBorder="1"/>
    <xf numFmtId="0" fontId="28" fillId="0" borderId="4" xfId="0" applyFont="1" applyBorder="1"/>
    <xf numFmtId="0" fontId="28" fillId="0" borderId="4" xfId="0" applyFont="1" applyBorder="1" applyAlignment="1">
      <alignment horizontal="center"/>
    </xf>
    <xf numFmtId="0" fontId="28" fillId="0" borderId="3" xfId="0" applyFont="1" applyBorder="1"/>
    <xf numFmtId="0" fontId="31" fillId="0" borderId="65" xfId="0" applyFont="1" applyBorder="1"/>
    <xf numFmtId="0" fontId="28" fillId="0" borderId="65" xfId="0" applyFont="1" applyBorder="1" applyAlignment="1">
      <alignment horizontal="center"/>
    </xf>
    <xf numFmtId="9" fontId="0" fillId="0" borderId="67" xfId="14" applyFont="1" applyBorder="1"/>
    <xf numFmtId="9" fontId="0" fillId="0" borderId="68" xfId="14" applyFont="1" applyBorder="1"/>
    <xf numFmtId="164" fontId="0" fillId="0" borderId="69" xfId="1" applyNumberFormat="1" applyFont="1" applyBorder="1"/>
    <xf numFmtId="164" fontId="4" fillId="13" borderId="51" xfId="1" applyNumberFormat="1" applyFont="1" applyFill="1" applyBorder="1"/>
    <xf numFmtId="165" fontId="0" fillId="0" borderId="3" xfId="1" applyNumberFormat="1" applyFont="1" applyBorder="1"/>
    <xf numFmtId="165" fontId="4" fillId="12" borderId="3" xfId="1" applyNumberFormat="1" applyFont="1" applyFill="1" applyBorder="1"/>
    <xf numFmtId="165" fontId="0" fillId="0" borderId="70" xfId="1" applyNumberFormat="1" applyFont="1" applyBorder="1"/>
    <xf numFmtId="165" fontId="4" fillId="9" borderId="3" xfId="1" applyNumberFormat="1" applyFont="1" applyFill="1" applyBorder="1"/>
    <xf numFmtId="165" fontId="0" fillId="0" borderId="63" xfId="1" applyNumberFormat="1" applyFont="1" applyBorder="1"/>
    <xf numFmtId="0" fontId="28" fillId="0" borderId="57" xfId="0" applyFont="1" applyBorder="1"/>
    <xf numFmtId="43" fontId="3" fillId="0" borderId="71" xfId="0" applyNumberFormat="1" applyFont="1" applyBorder="1"/>
    <xf numFmtId="43" fontId="3" fillId="0" borderId="72" xfId="0" applyNumberFormat="1" applyFont="1" applyBorder="1"/>
    <xf numFmtId="0" fontId="0" fillId="0" borderId="0" xfId="0" applyBorder="1"/>
    <xf numFmtId="0" fontId="0" fillId="0" borderId="28" xfId="0" applyBorder="1"/>
    <xf numFmtId="0" fontId="4" fillId="0" borderId="4" xfId="0" applyFont="1" applyBorder="1" applyAlignment="1"/>
    <xf numFmtId="0" fontId="3" fillId="2" borderId="0" xfId="0" applyFont="1" applyFill="1"/>
    <xf numFmtId="0" fontId="3" fillId="2" borderId="0" xfId="0" applyFont="1" applyFill="1" applyBorder="1"/>
    <xf numFmtId="0" fontId="0" fillId="0" borderId="0" xfId="0" applyBorder="1"/>
    <xf numFmtId="0" fontId="29" fillId="0" borderId="54" xfId="0" applyFont="1" applyBorder="1"/>
    <xf numFmtId="0" fontId="0" fillId="13" borderId="75" xfId="0" applyFill="1" applyBorder="1"/>
    <xf numFmtId="0" fontId="0" fillId="13" borderId="76" xfId="0" applyFill="1" applyBorder="1"/>
    <xf numFmtId="0" fontId="33" fillId="0" borderId="0" xfId="0" applyFont="1" applyAlignment="1">
      <alignment vertical="center"/>
    </xf>
    <xf numFmtId="0" fontId="3" fillId="0" borderId="0" xfId="0" applyFont="1"/>
    <xf numFmtId="0" fontId="2" fillId="0" borderId="0" xfId="78" applyFont="1"/>
    <xf numFmtId="0" fontId="0" fillId="0" borderId="0" xfId="0"/>
    <xf numFmtId="0" fontId="0" fillId="0" borderId="4" xfId="0" applyBorder="1"/>
    <xf numFmtId="0" fontId="0" fillId="0" borderId="5" xfId="0" applyBorder="1"/>
    <xf numFmtId="0" fontId="0" fillId="0" borderId="0" xfId="0" applyBorder="1"/>
    <xf numFmtId="164" fontId="0" fillId="0" borderId="4" xfId="1" applyNumberFormat="1" applyFont="1" applyBorder="1"/>
    <xf numFmtId="0" fontId="0" fillId="2" borderId="14" xfId="0" applyFill="1" applyBorder="1"/>
    <xf numFmtId="0" fontId="0" fillId="2" borderId="4" xfId="0" applyFill="1" applyBorder="1"/>
    <xf numFmtId="0" fontId="0" fillId="2" borderId="5" xfId="0" applyFill="1" applyBorder="1"/>
    <xf numFmtId="0" fontId="0" fillId="2" borderId="6" xfId="0" applyFill="1" applyBorder="1"/>
    <xf numFmtId="0" fontId="0" fillId="2" borderId="41" xfId="0" applyFill="1" applyBorder="1"/>
    <xf numFmtId="164" fontId="0" fillId="0" borderId="55" xfId="1" applyNumberFormat="1" applyFont="1" applyBorder="1"/>
    <xf numFmtId="164" fontId="0" fillId="0" borderId="0" xfId="1" applyNumberFormat="1" applyFont="1"/>
    <xf numFmtId="0" fontId="0" fillId="0" borderId="54" xfId="0" applyBorder="1"/>
    <xf numFmtId="0" fontId="0" fillId="12" borderId="41" xfId="0" applyFill="1" applyBorder="1"/>
    <xf numFmtId="0" fontId="2" fillId="0" borderId="4" xfId="78" applyFont="1" applyBorder="1" applyAlignment="1"/>
    <xf numFmtId="0" fontId="0" fillId="13" borderId="78" xfId="0" applyFill="1" applyBorder="1"/>
    <xf numFmtId="164" fontId="2" fillId="13" borderId="60" xfId="1" applyNumberFormat="1" applyFont="1" applyFill="1" applyBorder="1"/>
    <xf numFmtId="164" fontId="2" fillId="13" borderId="61" xfId="1" applyNumberFormat="1" applyFont="1" applyFill="1" applyBorder="1"/>
    <xf numFmtId="0" fontId="1" fillId="0" borderId="79" xfId="0" applyFont="1" applyBorder="1"/>
    <xf numFmtId="0" fontId="3" fillId="0" borderId="80" xfId="0" applyFont="1" applyBorder="1"/>
    <xf numFmtId="0" fontId="0" fillId="0" borderId="66" xfId="0" applyBorder="1" applyAlignment="1">
      <alignment horizontal="center"/>
    </xf>
    <xf numFmtId="164" fontId="0" fillId="0" borderId="66" xfId="1" applyNumberFormat="1" applyFont="1" applyBorder="1"/>
    <xf numFmtId="164" fontId="0" fillId="0" borderId="81" xfId="1" applyNumberFormat="1" applyFont="1" applyBorder="1"/>
    <xf numFmtId="164" fontId="0" fillId="0" borderId="82" xfId="1" applyNumberFormat="1" applyFont="1" applyBorder="1"/>
    <xf numFmtId="0" fontId="1" fillId="0" borderId="83" xfId="0" applyFont="1" applyBorder="1"/>
    <xf numFmtId="0" fontId="3" fillId="0" borderId="84" xfId="0" applyFont="1" applyBorder="1"/>
    <xf numFmtId="164" fontId="0" fillId="0" borderId="57" xfId="1" applyNumberFormat="1" applyFont="1" applyBorder="1"/>
    <xf numFmtId="164" fontId="0" fillId="0" borderId="85" xfId="1" applyNumberFormat="1" applyFont="1" applyBorder="1"/>
    <xf numFmtId="0" fontId="0" fillId="13" borderId="86" xfId="0" applyFill="1" applyBorder="1"/>
    <xf numFmtId="0" fontId="0" fillId="13" borderId="51" xfId="0" applyFill="1" applyBorder="1"/>
    <xf numFmtId="0" fontId="0" fillId="13" borderId="51" xfId="0" applyFill="1" applyBorder="1" applyAlignment="1">
      <alignment horizontal="center"/>
    </xf>
    <xf numFmtId="164" fontId="2" fillId="13" borderId="51" xfId="1" applyNumberFormat="1" applyFont="1" applyFill="1" applyBorder="1"/>
    <xf numFmtId="164" fontId="2" fillId="13" borderId="69" xfId="1" applyNumberFormat="1" applyFont="1" applyFill="1" applyBorder="1"/>
    <xf numFmtId="164" fontId="0" fillId="13" borderId="76" xfId="1" applyNumberFormat="1" applyFont="1" applyFill="1" applyBorder="1"/>
    <xf numFmtId="164" fontId="0" fillId="13" borderId="77" xfId="1" applyNumberFormat="1" applyFont="1" applyFill="1" applyBorder="1"/>
    <xf numFmtId="0" fontId="2" fillId="0" borderId="0" xfId="78"/>
    <xf numFmtId="0" fontId="6" fillId="0" borderId="0" xfId="78" applyFont="1"/>
    <xf numFmtId="164" fontId="21" fillId="11" borderId="3" xfId="1" applyNumberFormat="1" applyFont="1" applyFill="1" applyBorder="1"/>
    <xf numFmtId="164" fontId="21" fillId="11" borderId="50" xfId="1" applyNumberFormat="1" applyFont="1" applyFill="1" applyBorder="1"/>
    <xf numFmtId="164" fontId="21" fillId="11" borderId="49" xfId="1" applyNumberFormat="1" applyFont="1" applyFill="1" applyBorder="1"/>
    <xf numFmtId="164" fontId="21" fillId="11" borderId="38" xfId="1" applyNumberFormat="1" applyFont="1" applyFill="1" applyBorder="1"/>
    <xf numFmtId="164" fontId="0" fillId="0" borderId="71" xfId="1" applyNumberFormat="1" applyFont="1" applyBorder="1"/>
    <xf numFmtId="164" fontId="0" fillId="0" borderId="72" xfId="1" applyNumberFormat="1" applyFont="1" applyBorder="1"/>
    <xf numFmtId="164" fontId="0" fillId="0" borderId="87" xfId="1" applyNumberFormat="1" applyFont="1" applyBorder="1"/>
    <xf numFmtId="164" fontId="0" fillId="0" borderId="50" xfId="1" applyNumberFormat="1" applyFont="1" applyBorder="1"/>
    <xf numFmtId="164" fontId="0" fillId="0" borderId="49" xfId="1" applyNumberFormat="1" applyFont="1" applyBorder="1"/>
    <xf numFmtId="164" fontId="0" fillId="0" borderId="38" xfId="1" applyNumberFormat="1" applyFont="1" applyBorder="1"/>
    <xf numFmtId="0" fontId="0" fillId="11" borderId="38" xfId="0" applyFill="1" applyBorder="1"/>
    <xf numFmtId="0" fontId="0" fillId="11" borderId="88" xfId="0" applyFill="1" applyBorder="1"/>
    <xf numFmtId="164" fontId="0" fillId="0" borderId="71" xfId="1" applyNumberFormat="1" applyFont="1" applyFill="1" applyBorder="1"/>
    <xf numFmtId="164" fontId="0" fillId="0" borderId="23" xfId="1" applyNumberFormat="1" applyFont="1" applyBorder="1"/>
    <xf numFmtId="164" fontId="0" fillId="0" borderId="89" xfId="1" applyNumberFormat="1" applyFont="1" applyBorder="1"/>
    <xf numFmtId="0" fontId="2" fillId="0" borderId="4" xfId="0" applyFont="1" applyBorder="1" applyAlignment="1"/>
    <xf numFmtId="164" fontId="4" fillId="11" borderId="4" xfId="1" applyNumberFormat="1" applyFont="1" applyFill="1" applyBorder="1" applyAlignment="1"/>
    <xf numFmtId="0" fontId="2" fillId="0" borderId="0" xfId="0" applyFont="1"/>
    <xf numFmtId="0" fontId="3" fillId="0" borderId="6" xfId="0" applyFont="1" applyBorder="1" applyAlignment="1">
      <alignment horizontal="right"/>
    </xf>
    <xf numFmtId="9" fontId="3" fillId="0" borderId="71" xfId="14" applyFont="1" applyBorder="1"/>
    <xf numFmtId="43" fontId="3" fillId="0" borderId="71" xfId="0" applyNumberFormat="1" applyFont="1" applyBorder="1" applyAlignment="1">
      <alignment horizontal="center"/>
    </xf>
    <xf numFmtId="9" fontId="0" fillId="0" borderId="23" xfId="1" applyNumberFormat="1" applyFont="1" applyBorder="1"/>
    <xf numFmtId="9" fontId="3" fillId="0" borderId="41" xfId="14" applyFont="1" applyBorder="1"/>
    <xf numFmtId="0" fontId="0" fillId="0" borderId="51" xfId="0" applyBorder="1" applyAlignment="1">
      <alignment horizontal="center"/>
    </xf>
    <xf numFmtId="9" fontId="0" fillId="0" borderId="92" xfId="14" applyFont="1" applyBorder="1"/>
    <xf numFmtId="0" fontId="2" fillId="0" borderId="7" xfId="1" applyNumberFormat="1" applyFont="1" applyBorder="1" applyAlignment="1">
      <alignment horizontal="center"/>
    </xf>
    <xf numFmtId="43" fontId="3" fillId="0" borderId="4" xfId="1" applyFont="1" applyBorder="1" applyAlignment="1"/>
    <xf numFmtId="0" fontId="11" fillId="0" borderId="51" xfId="0" applyFont="1" applyBorder="1"/>
    <xf numFmtId="164" fontId="5" fillId="0" borderId="51" xfId="1" applyNumberFormat="1" applyFont="1" applyBorder="1" applyAlignment="1">
      <alignment horizontal="right"/>
    </xf>
    <xf numFmtId="0" fontId="2" fillId="0" borderId="4" xfId="12" applyFont="1" applyFill="1" applyBorder="1" applyAlignment="1"/>
    <xf numFmtId="43" fontId="2" fillId="2" borderId="4" xfId="72" applyFont="1" applyFill="1" applyBorder="1" applyAlignment="1"/>
    <xf numFmtId="164" fontId="2" fillId="2" borderId="4" xfId="72" applyNumberFormat="1" applyFont="1" applyFill="1" applyBorder="1" applyAlignment="1"/>
    <xf numFmtId="0" fontId="2" fillId="0" borderId="4" xfId="78" applyFont="1" applyBorder="1" applyAlignment="1"/>
    <xf numFmtId="0" fontId="0" fillId="0" borderId="0" xfId="0"/>
    <xf numFmtId="0" fontId="2" fillId="0" borderId="4" xfId="0" applyFont="1" applyBorder="1" applyAlignment="1"/>
    <xf numFmtId="0" fontId="0" fillId="0" borderId="0" xfId="0" applyAlignment="1">
      <alignment horizontal="center"/>
    </xf>
    <xf numFmtId="164" fontId="0" fillId="0" borderId="11" xfId="1" applyNumberFormat="1" applyFont="1" applyBorder="1"/>
    <xf numFmtId="43" fontId="2" fillId="2" borderId="4" xfId="72" applyFont="1" applyFill="1" applyBorder="1" applyAlignment="1"/>
    <xf numFmtId="164" fontId="2" fillId="2" borderId="4" xfId="72" applyNumberFormat="1" applyFont="1" applyFill="1" applyBorder="1" applyAlignment="1"/>
    <xf numFmtId="0" fontId="2" fillId="0" borderId="4" xfId="78" applyFont="1" applyBorder="1" applyAlignment="1"/>
    <xf numFmtId="166" fontId="2" fillId="2" borderId="4" xfId="72" applyNumberFormat="1" applyFont="1" applyFill="1" applyBorder="1" applyAlignment="1"/>
    <xf numFmtId="0" fontId="2" fillId="0" borderId="4" xfId="78" applyFont="1" applyBorder="1" applyAlignment="1"/>
    <xf numFmtId="0" fontId="2" fillId="0" borderId="4" xfId="78" applyFont="1" applyBorder="1" applyAlignment="1"/>
    <xf numFmtId="164" fontId="2" fillId="0" borderId="41" xfId="1" applyNumberFormat="1" applyFont="1" applyBorder="1" applyAlignment="1"/>
    <xf numFmtId="43" fontId="2" fillId="2" borderId="4" xfId="72" applyFont="1" applyFill="1" applyBorder="1" applyAlignment="1"/>
    <xf numFmtId="0" fontId="2" fillId="0" borderId="4" xfId="78" applyFont="1" applyBorder="1" applyAlignment="1"/>
    <xf numFmtId="166" fontId="2" fillId="2" borderId="4" xfId="72" applyNumberFormat="1" applyFont="1" applyFill="1" applyBorder="1" applyAlignment="1"/>
    <xf numFmtId="0" fontId="2" fillId="0" borderId="4" xfId="78" applyFont="1" applyFill="1" applyBorder="1" applyAlignment="1"/>
    <xf numFmtId="0" fontId="6" fillId="0" borderId="0" xfId="0" applyFont="1" applyAlignment="1">
      <alignment horizontal="center"/>
    </xf>
    <xf numFmtId="0" fontId="5" fillId="15" borderId="14" xfId="0" applyFont="1" applyFill="1" applyBorder="1" applyAlignment="1">
      <alignment horizontal="center"/>
    </xf>
    <xf numFmtId="0" fontId="5" fillId="15" borderId="3" xfId="0" applyFont="1" applyFill="1" applyBorder="1" applyAlignment="1">
      <alignment horizontal="center" wrapText="1"/>
    </xf>
    <xf numFmtId="0" fontId="23" fillId="0" borderId="4" xfId="78" applyFont="1" applyBorder="1" applyAlignment="1"/>
    <xf numFmtId="43" fontId="23" fillId="0" borderId="4" xfId="3" applyFont="1" applyBorder="1" applyAlignment="1"/>
    <xf numFmtId="164" fontId="2" fillId="0" borderId="4" xfId="3" applyNumberFormat="1" applyFont="1" applyBorder="1" applyAlignment="1"/>
    <xf numFmtId="164" fontId="2" fillId="0" borderId="41" xfId="3" applyNumberFormat="1" applyFont="1" applyBorder="1" applyAlignment="1"/>
    <xf numFmtId="49" fontId="0" fillId="0" borderId="0" xfId="0" applyNumberFormat="1"/>
    <xf numFmtId="49" fontId="4" fillId="0" borderId="0" xfId="0" applyNumberFormat="1" applyFont="1" applyBorder="1" applyAlignment="1"/>
    <xf numFmtId="49" fontId="0" fillId="0" borderId="0" xfId="0" applyNumberFormat="1" applyBorder="1" applyProtection="1"/>
    <xf numFmtId="49" fontId="23" fillId="0" borderId="0" xfId="0" applyNumberFormat="1" applyFont="1"/>
    <xf numFmtId="49" fontId="0" fillId="0" borderId="0" xfId="0" quotePrefix="1" applyNumberFormat="1"/>
    <xf numFmtId="49" fontId="0" fillId="0" borderId="0" xfId="0" applyNumberFormat="1" applyBorder="1"/>
    <xf numFmtId="49" fontId="23" fillId="0" borderId="0" xfId="0" applyNumberFormat="1" applyFont="1" applyFill="1" applyBorder="1"/>
    <xf numFmtId="49" fontId="0" fillId="0" borderId="0" xfId="0" applyNumberFormat="1" applyBorder="1" applyAlignment="1" applyProtection="1">
      <alignment wrapText="1"/>
    </xf>
    <xf numFmtId="49" fontId="0" fillId="0" borderId="0" xfId="0" applyNumberFormat="1" applyBorder="1" applyAlignment="1" applyProtection="1">
      <alignment horizontal="center" wrapText="1"/>
    </xf>
    <xf numFmtId="49" fontId="0" fillId="0" borderId="0" xfId="0" applyNumberFormat="1" applyBorder="1" applyAlignment="1" applyProtection="1">
      <alignment horizontal="center"/>
    </xf>
    <xf numFmtId="49" fontId="2" fillId="0" borderId="0" xfId="0" applyNumberFormat="1" applyFont="1"/>
    <xf numFmtId="0" fontId="0" fillId="0" borderId="0" xfId="0" applyAlignment="1">
      <alignment wrapText="1"/>
    </xf>
    <xf numFmtId="9" fontId="11" fillId="0" borderId="3" xfId="14" applyFont="1" applyBorder="1" applyAlignment="1">
      <alignment horizontal="center" wrapText="1"/>
    </xf>
    <xf numFmtId="164" fontId="4" fillId="0" borderId="4" xfId="1" applyNumberFormat="1" applyFont="1" applyBorder="1" applyAlignment="1">
      <alignment wrapText="1"/>
    </xf>
    <xf numFmtId="0" fontId="4" fillId="0" borderId="0" xfId="0" applyFont="1" applyBorder="1" applyAlignment="1">
      <alignment wrapText="1"/>
    </xf>
    <xf numFmtId="164" fontId="4" fillId="0" borderId="0" xfId="1" applyNumberFormat="1" applyFont="1" applyBorder="1" applyAlignment="1">
      <alignment wrapText="1"/>
    </xf>
    <xf numFmtId="43" fontId="3" fillId="0" borderId="26" xfId="1" applyNumberFormat="1" applyFont="1" applyBorder="1" applyAlignment="1">
      <alignment wrapText="1"/>
    </xf>
    <xf numFmtId="164" fontId="4" fillId="0" borderId="41" xfId="3" applyNumberFormat="1" applyFont="1" applyBorder="1" applyAlignment="1">
      <alignment wrapText="1"/>
    </xf>
    <xf numFmtId="164" fontId="4" fillId="0" borderId="4" xfId="3" applyNumberFormat="1" applyFont="1" applyBorder="1" applyAlignment="1">
      <alignment wrapText="1"/>
    </xf>
    <xf numFmtId="0" fontId="4" fillId="0" borderId="5" xfId="0" applyFont="1" applyBorder="1" applyAlignment="1">
      <alignment wrapText="1"/>
    </xf>
    <xf numFmtId="164" fontId="4" fillId="0" borderId="5" xfId="3" applyNumberFormat="1" applyFont="1" applyBorder="1" applyAlignment="1">
      <alignment wrapText="1"/>
    </xf>
    <xf numFmtId="0" fontId="7" fillId="0" borderId="0" xfId="12" applyFont="1" applyBorder="1" applyAlignment="1">
      <alignment horizontal="center" wrapText="1"/>
    </xf>
    <xf numFmtId="164" fontId="4" fillId="2" borderId="4" xfId="1" applyNumberFormat="1" applyFont="1" applyFill="1" applyBorder="1" applyAlignment="1">
      <alignment wrapText="1"/>
    </xf>
    <xf numFmtId="164" fontId="4" fillId="0" borderId="6" xfId="1" applyNumberFormat="1" applyFont="1" applyBorder="1" applyAlignment="1">
      <alignment horizontal="center" wrapText="1"/>
    </xf>
    <xf numFmtId="164" fontId="4" fillId="0" borderId="6" xfId="1" applyNumberFormat="1" applyFont="1" applyBorder="1" applyAlignment="1">
      <alignment wrapText="1"/>
    </xf>
    <xf numFmtId="164" fontId="4" fillId="0" borderId="5" xfId="1" applyNumberFormat="1" applyFont="1" applyBorder="1" applyAlignment="1">
      <alignment wrapText="1"/>
    </xf>
    <xf numFmtId="0" fontId="0" fillId="0" borderId="0" xfId="0" applyBorder="1" applyAlignment="1">
      <alignment wrapText="1"/>
    </xf>
    <xf numFmtId="43" fontId="3" fillId="0" borderId="24" xfId="1" applyNumberFormat="1" applyFont="1" applyBorder="1" applyAlignment="1">
      <alignment wrapText="1"/>
    </xf>
    <xf numFmtId="43" fontId="3" fillId="0" borderId="71" xfId="0" applyNumberFormat="1" applyFont="1" applyBorder="1" applyAlignment="1">
      <alignment wrapText="1"/>
    </xf>
    <xf numFmtId="43" fontId="3" fillId="0" borderId="0" xfId="0" applyNumberFormat="1" applyFont="1" applyBorder="1" applyAlignment="1">
      <alignment wrapText="1"/>
    </xf>
    <xf numFmtId="9" fontId="11" fillId="2" borderId="3" xfId="14" applyFont="1" applyFill="1" applyBorder="1" applyAlignment="1">
      <alignment horizontal="center" wrapText="1"/>
    </xf>
    <xf numFmtId="164" fontId="4" fillId="0" borderId="4" xfId="1" applyNumberFormat="1" applyFont="1" applyBorder="1" applyAlignment="1">
      <alignment horizontal="right" wrapText="1"/>
    </xf>
    <xf numFmtId="9" fontId="11" fillId="0" borderId="50" xfId="14" applyFont="1" applyBorder="1" applyAlignment="1">
      <alignment horizontal="center" wrapText="1"/>
    </xf>
    <xf numFmtId="164" fontId="4" fillId="0" borderId="41" xfId="1" applyNumberFormat="1" applyFont="1" applyBorder="1" applyAlignment="1">
      <alignment wrapText="1"/>
    </xf>
    <xf numFmtId="164" fontId="23" fillId="0" borderId="41" xfId="3" applyNumberFormat="1" applyFont="1" applyBorder="1" applyAlignment="1">
      <alignment wrapText="1"/>
    </xf>
    <xf numFmtId="164" fontId="4" fillId="0" borderId="5" xfId="1" applyNumberFormat="1" applyFont="1" applyBorder="1" applyAlignment="1">
      <alignment horizontal="center" wrapText="1"/>
    </xf>
    <xf numFmtId="164" fontId="0" fillId="0" borderId="0" xfId="0" applyNumberFormat="1"/>
    <xf numFmtId="43" fontId="0" fillId="0" borderId="0" xfId="0" applyNumberFormat="1"/>
    <xf numFmtId="0" fontId="23" fillId="2" borderId="4" xfId="0" applyFont="1" applyFill="1" applyBorder="1"/>
    <xf numFmtId="164" fontId="4" fillId="0" borderId="41" xfId="1" applyNumberFormat="1" applyFont="1" applyFill="1" applyBorder="1" applyAlignment="1">
      <alignment wrapText="1"/>
    </xf>
    <xf numFmtId="164" fontId="4" fillId="0" borderId="4" xfId="1" applyNumberFormat="1" applyFont="1" applyFill="1" applyBorder="1" applyAlignment="1">
      <alignment wrapText="1"/>
    </xf>
    <xf numFmtId="164" fontId="4" fillId="0" borderId="4" xfId="1" applyNumberFormat="1" applyFont="1" applyFill="1" applyBorder="1" applyAlignment="1"/>
    <xf numFmtId="164" fontId="4" fillId="0" borderId="4" xfId="3" applyNumberFormat="1" applyFont="1" applyFill="1" applyBorder="1" applyAlignment="1"/>
    <xf numFmtId="164" fontId="23" fillId="0" borderId="4" xfId="3" applyNumberFormat="1" applyFont="1" applyFill="1" applyBorder="1" applyAlignment="1"/>
    <xf numFmtId="164" fontId="4" fillId="0" borderId="41" xfId="3" applyNumberFormat="1" applyFont="1" applyFill="1" applyBorder="1" applyAlignment="1">
      <alignment wrapText="1"/>
    </xf>
    <xf numFmtId="164" fontId="23" fillId="0" borderId="41" xfId="3" applyNumberFormat="1" applyFont="1" applyFill="1" applyBorder="1" applyAlignment="1">
      <alignment wrapText="1"/>
    </xf>
    <xf numFmtId="164" fontId="4" fillId="0" borderId="41" xfId="3" applyNumberFormat="1" applyFont="1" applyFill="1" applyBorder="1" applyAlignment="1"/>
    <xf numFmtId="164" fontId="2" fillId="0" borderId="4" xfId="3" applyNumberFormat="1" applyFont="1" applyFill="1" applyBorder="1" applyAlignment="1"/>
    <xf numFmtId="164" fontId="2" fillId="0" borderId="41" xfId="3" applyNumberFormat="1" applyFont="1" applyFill="1" applyBorder="1" applyAlignment="1"/>
    <xf numFmtId="0" fontId="0" fillId="0" borderId="0" xfId="0" applyFill="1" applyAlignment="1">
      <alignment wrapText="1"/>
    </xf>
    <xf numFmtId="164" fontId="4" fillId="0" borderId="41" xfId="1" applyNumberFormat="1" applyFont="1" applyFill="1" applyBorder="1" applyAlignment="1"/>
    <xf numFmtId="0" fontId="2" fillId="0" borderId="4" xfId="0" applyFont="1" applyFill="1" applyBorder="1" applyAlignment="1"/>
    <xf numFmtId="164" fontId="2" fillId="0" borderId="41" xfId="3" applyNumberFormat="1" applyFont="1" applyFill="1" applyBorder="1" applyAlignment="1">
      <alignment wrapText="1"/>
    </xf>
    <xf numFmtId="0" fontId="0" fillId="0" borderId="4" xfId="0" applyFill="1" applyBorder="1" applyAlignment="1">
      <alignment wrapText="1"/>
    </xf>
    <xf numFmtId="0" fontId="6" fillId="0" borderId="0" xfId="0" applyFont="1" applyAlignment="1">
      <alignment horizontal="center"/>
    </xf>
    <xf numFmtId="0" fontId="5" fillId="12" borderId="3" xfId="0" applyFont="1" applyFill="1" applyBorder="1" applyAlignment="1">
      <alignment horizontal="center" wrapText="1"/>
    </xf>
    <xf numFmtId="43" fontId="8" fillId="0" borderId="29" xfId="1" applyFont="1" applyBorder="1" applyAlignment="1">
      <alignment horizontal="center"/>
    </xf>
    <xf numFmtId="43" fontId="4" fillId="0" borderId="34" xfId="1" applyFont="1" applyBorder="1" applyAlignment="1">
      <alignment horizontal="center"/>
    </xf>
    <xf numFmtId="0" fontId="5" fillId="12" borderId="14" xfId="0" applyFont="1" applyFill="1" applyBorder="1" applyAlignment="1">
      <alignment horizontal="center"/>
    </xf>
    <xf numFmtId="0" fontId="2" fillId="0" borderId="10" xfId="0" applyFont="1" applyBorder="1" applyAlignment="1">
      <alignment horizontal="center"/>
    </xf>
    <xf numFmtId="43" fontId="2" fillId="2" borderId="4" xfId="3" applyFont="1" applyFill="1" applyBorder="1" applyAlignment="1"/>
    <xf numFmtId="10" fontId="2" fillId="2" borderId="4" xfId="16" applyNumberFormat="1" applyFont="1" applyFill="1" applyBorder="1" applyAlignment="1"/>
    <xf numFmtId="43" fontId="2" fillId="0" borderId="4" xfId="3" applyFont="1" applyBorder="1" applyAlignment="1">
      <alignment horizontal="center"/>
    </xf>
    <xf numFmtId="43" fontId="2" fillId="0" borderId="4" xfId="3" applyFont="1" applyBorder="1" applyAlignment="1"/>
    <xf numFmtId="0" fontId="0" fillId="0" borderId="6" xfId="0" applyBorder="1"/>
    <xf numFmtId="0" fontId="2" fillId="0" borderId="4" xfId="0" applyFont="1" applyBorder="1" applyAlignment="1"/>
    <xf numFmtId="0" fontId="2" fillId="0" borderId="10" xfId="0" applyFont="1" applyBorder="1" applyAlignment="1">
      <alignment horizontal="center"/>
    </xf>
    <xf numFmtId="0" fontId="6" fillId="0" borderId="0" xfId="0" applyFont="1" applyAlignment="1">
      <alignment horizontal="center"/>
    </xf>
    <xf numFmtId="0" fontId="3" fillId="0" borderId="6" xfId="0" applyFont="1" applyBorder="1" applyAlignment="1">
      <alignment horizontal="right"/>
    </xf>
    <xf numFmtId="164" fontId="4" fillId="0" borderId="41" xfId="1" applyNumberFormat="1" applyFont="1" applyBorder="1" applyAlignment="1">
      <alignment horizontal="center"/>
    </xf>
    <xf numFmtId="9" fontId="3" fillId="0" borderId="72" xfId="14" applyFont="1" applyBorder="1"/>
    <xf numFmtId="0" fontId="5" fillId="13" borderId="14" xfId="0" applyFont="1" applyFill="1" applyBorder="1" applyAlignment="1">
      <alignment horizontal="center"/>
    </xf>
    <xf numFmtId="164" fontId="4" fillId="11" borderId="41" xfId="1" applyNumberFormat="1" applyFont="1" applyFill="1" applyBorder="1" applyAlignment="1"/>
    <xf numFmtId="164" fontId="4" fillId="11" borderId="11" xfId="1" applyNumberFormat="1" applyFont="1" applyFill="1" applyBorder="1"/>
    <xf numFmtId="164" fontId="4" fillId="11" borderId="4" xfId="1" applyNumberFormat="1" applyFont="1" applyFill="1" applyBorder="1" applyAlignment="1">
      <alignment wrapText="1"/>
    </xf>
    <xf numFmtId="164" fontId="4" fillId="11" borderId="41" xfId="1" applyNumberFormat="1" applyFont="1" applyFill="1" applyBorder="1" applyAlignment="1">
      <alignment wrapText="1"/>
    </xf>
    <xf numFmtId="43" fontId="5" fillId="11" borderId="3" xfId="1" applyFont="1" applyFill="1" applyBorder="1" applyAlignment="1">
      <alignment horizontal="center"/>
    </xf>
    <xf numFmtId="43" fontId="4" fillId="11" borderId="3" xfId="1" applyFont="1" applyFill="1" applyBorder="1" applyAlignment="1">
      <alignment horizontal="center"/>
    </xf>
    <xf numFmtId="43" fontId="4" fillId="11" borderId="4" xfId="1" applyFont="1" applyFill="1" applyBorder="1" applyAlignment="1"/>
    <xf numFmtId="0" fontId="11" fillId="16" borderId="3" xfId="0" applyFont="1" applyFill="1" applyBorder="1" applyAlignment="1">
      <alignment horizontal="center" wrapText="1"/>
    </xf>
    <xf numFmtId="0" fontId="0" fillId="11" borderId="3" xfId="0" applyFill="1" applyBorder="1"/>
    <xf numFmtId="0" fontId="3" fillId="16" borderId="32" xfId="0" applyFont="1" applyFill="1" applyBorder="1" applyAlignment="1">
      <alignment horizontal="center"/>
    </xf>
    <xf numFmtId="0" fontId="0" fillId="11" borderId="50" xfId="0" applyFill="1" applyBorder="1"/>
    <xf numFmtId="0" fontId="3" fillId="12" borderId="3" xfId="0" applyFont="1" applyFill="1" applyBorder="1" applyAlignment="1">
      <alignment horizontal="center" wrapText="1"/>
    </xf>
    <xf numFmtId="0" fontId="3" fillId="8" borderId="32" xfId="0" applyFont="1" applyFill="1" applyBorder="1" applyAlignment="1">
      <alignment horizontal="center"/>
    </xf>
    <xf numFmtId="0" fontId="3" fillId="12" borderId="32" xfId="0" applyFont="1" applyFill="1" applyBorder="1" applyAlignment="1">
      <alignment horizontal="center"/>
    </xf>
    <xf numFmtId="0" fontId="3" fillId="8" borderId="3" xfId="0" applyFont="1" applyFill="1" applyBorder="1" applyAlignment="1">
      <alignment horizontal="center" wrapText="1"/>
    </xf>
    <xf numFmtId="164" fontId="4" fillId="17" borderId="4" xfId="1" applyNumberFormat="1" applyFont="1" applyFill="1" applyBorder="1" applyAlignment="1"/>
    <xf numFmtId="43" fontId="4" fillId="17" borderId="4" xfId="1" applyFont="1" applyFill="1" applyBorder="1" applyAlignment="1"/>
    <xf numFmtId="0" fontId="4" fillId="0" borderId="20" xfId="0" applyFont="1" applyBorder="1" applyAlignment="1">
      <alignment horizontal="center"/>
    </xf>
    <xf numFmtId="0" fontId="2" fillId="0" borderId="6" xfId="0" applyFont="1" applyBorder="1" applyAlignment="1"/>
    <xf numFmtId="0" fontId="40" fillId="0" borderId="20" xfId="0" applyFont="1" applyBorder="1" applyAlignment="1"/>
    <xf numFmtId="0" fontId="40" fillId="0" borderId="6" xfId="0" applyFont="1" applyBorder="1" applyAlignment="1"/>
    <xf numFmtId="0" fontId="6" fillId="0" borderId="0" xfId="0" applyFont="1" applyAlignment="1">
      <alignment horizontal="center"/>
    </xf>
    <xf numFmtId="9" fontId="11" fillId="2" borderId="50" xfId="14" applyFont="1" applyFill="1" applyBorder="1" applyAlignment="1">
      <alignment horizontal="center"/>
    </xf>
    <xf numFmtId="164" fontId="4" fillId="0" borderId="41" xfId="1" applyNumberFormat="1" applyFont="1" applyBorder="1" applyAlignment="1">
      <alignment horizontal="right"/>
    </xf>
    <xf numFmtId="0" fontId="5" fillId="0" borderId="14" xfId="0" applyFont="1" applyFill="1" applyBorder="1" applyAlignment="1">
      <alignment horizontal="center"/>
    </xf>
    <xf numFmtId="0" fontId="3" fillId="0" borderId="34" xfId="0" applyFont="1" applyBorder="1" applyAlignment="1">
      <alignment horizontal="center"/>
    </xf>
    <xf numFmtId="0" fontId="5" fillId="13" borderId="3" xfId="0" applyFont="1" applyFill="1" applyBorder="1" applyAlignment="1">
      <alignment horizontal="center" wrapText="1"/>
    </xf>
    <xf numFmtId="0" fontId="5" fillId="18" borderId="3" xfId="0" applyFont="1" applyFill="1" applyBorder="1" applyAlignment="1">
      <alignment horizontal="center" wrapText="1"/>
    </xf>
    <xf numFmtId="0" fontId="5" fillId="18" borderId="14" xfId="0" applyFont="1" applyFill="1" applyBorder="1" applyAlignment="1">
      <alignment horizontal="center"/>
    </xf>
    <xf numFmtId="0" fontId="3" fillId="13" borderId="93" xfId="0" applyFont="1" applyFill="1" applyBorder="1" applyAlignment="1">
      <alignment horizontal="center"/>
    </xf>
    <xf numFmtId="0" fontId="11" fillId="13" borderId="50" xfId="0" applyFont="1" applyFill="1" applyBorder="1" applyAlignment="1">
      <alignment horizontal="center" wrapText="1"/>
    </xf>
    <xf numFmtId="0" fontId="3" fillId="18" borderId="32" xfId="0" applyFont="1" applyFill="1" applyBorder="1" applyAlignment="1">
      <alignment horizontal="center"/>
    </xf>
    <xf numFmtId="0" fontId="11" fillId="18" borderId="50" xfId="0" applyFont="1" applyFill="1" applyBorder="1" applyAlignment="1">
      <alignment horizontal="center" wrapText="1"/>
    </xf>
    <xf numFmtId="43" fontId="0" fillId="13" borderId="39" xfId="1" applyFont="1" applyFill="1" applyBorder="1"/>
    <xf numFmtId="43" fontId="0" fillId="13" borderId="40" xfId="1" applyFont="1" applyFill="1" applyBorder="1"/>
    <xf numFmtId="43" fontId="0" fillId="10" borderId="39" xfId="1" applyFont="1" applyFill="1" applyBorder="1"/>
    <xf numFmtId="43" fontId="0" fillId="10" borderId="40" xfId="1" applyFont="1" applyFill="1" applyBorder="1"/>
    <xf numFmtId="43" fontId="0" fillId="12" borderId="39" xfId="1" applyFont="1" applyFill="1" applyBorder="1"/>
    <xf numFmtId="43" fontId="0" fillId="12" borderId="40" xfId="1" applyFont="1" applyFill="1" applyBorder="1"/>
    <xf numFmtId="43" fontId="0" fillId="15" borderId="39" xfId="1" applyFont="1" applyFill="1" applyBorder="1"/>
    <xf numFmtId="43" fontId="0" fillId="15" borderId="40" xfId="1" applyFont="1" applyFill="1" applyBorder="1"/>
    <xf numFmtId="43" fontId="0" fillId="18" borderId="39" xfId="1" applyFont="1" applyFill="1" applyBorder="1"/>
    <xf numFmtId="43" fontId="0" fillId="18" borderId="40" xfId="1" applyFont="1" applyFill="1" applyBorder="1"/>
    <xf numFmtId="0" fontId="5" fillId="19" borderId="14" xfId="0" applyFont="1" applyFill="1" applyBorder="1" applyAlignment="1">
      <alignment horizontal="center" wrapText="1"/>
    </xf>
    <xf numFmtId="43" fontId="0" fillId="19" borderId="39" xfId="1" applyFont="1" applyFill="1" applyBorder="1"/>
    <xf numFmtId="43" fontId="0" fillId="19" borderId="40" xfId="1" applyFont="1" applyFill="1" applyBorder="1"/>
    <xf numFmtId="0" fontId="5" fillId="19" borderId="3" xfId="0" applyFont="1" applyFill="1" applyBorder="1" applyAlignment="1">
      <alignment horizontal="center" wrapText="1"/>
    </xf>
    <xf numFmtId="0" fontId="3" fillId="0" borderId="3" xfId="0" applyFont="1" applyBorder="1" applyAlignment="1">
      <alignment horizontal="center" wrapText="1"/>
    </xf>
    <xf numFmtId="164" fontId="4" fillId="0" borderId="11" xfId="1" applyNumberFormat="1" applyFont="1" applyBorder="1" applyAlignment="1"/>
    <xf numFmtId="43" fontId="3" fillId="0" borderId="12" xfId="1" applyNumberFormat="1" applyFont="1" applyBorder="1" applyAlignment="1"/>
    <xf numFmtId="0" fontId="8" fillId="0" borderId="29" xfId="0" applyFont="1" applyBorder="1" applyAlignment="1">
      <alignment horizontal="center"/>
    </xf>
    <xf numFmtId="164" fontId="21" fillId="11" borderId="95" xfId="1" applyNumberFormat="1" applyFont="1" applyFill="1" applyBorder="1"/>
    <xf numFmtId="164" fontId="0" fillId="0" borderId="96" xfId="1" applyNumberFormat="1" applyFont="1" applyBorder="1"/>
    <xf numFmtId="164" fontId="21" fillId="11" borderId="10" xfId="1" applyNumberFormat="1" applyFont="1" applyFill="1" applyBorder="1"/>
    <xf numFmtId="0" fontId="3" fillId="19" borderId="93" xfId="0" applyFont="1" applyFill="1" applyBorder="1" applyAlignment="1">
      <alignment horizontal="center"/>
    </xf>
    <xf numFmtId="0" fontId="11" fillId="19" borderId="50" xfId="0" applyFont="1" applyFill="1" applyBorder="1" applyAlignment="1">
      <alignment horizontal="center" wrapText="1"/>
    </xf>
    <xf numFmtId="0" fontId="3" fillId="0" borderId="98" xfId="0" applyFont="1" applyBorder="1" applyAlignment="1">
      <alignment horizontal="center"/>
    </xf>
    <xf numFmtId="0" fontId="3" fillId="0" borderId="95" xfId="0" applyFont="1" applyBorder="1" applyAlignment="1">
      <alignment horizontal="center"/>
    </xf>
    <xf numFmtId="164" fontId="0" fillId="0" borderId="99" xfId="1" applyNumberFormat="1" applyFont="1" applyBorder="1"/>
    <xf numFmtId="164" fontId="0" fillId="0" borderId="95" xfId="1" applyNumberFormat="1" applyFont="1" applyBorder="1"/>
    <xf numFmtId="0" fontId="6" fillId="0" borderId="0" xfId="0" applyFont="1" applyAlignment="1">
      <alignment horizontal="center"/>
    </xf>
    <xf numFmtId="0" fontId="2" fillId="5" borderId="4" xfId="0" applyFont="1" applyFill="1" applyBorder="1" applyAlignment="1"/>
    <xf numFmtId="43" fontId="3" fillId="0" borderId="72" xfId="0" applyNumberFormat="1" applyFont="1" applyBorder="1" applyAlignment="1">
      <alignment horizontal="center"/>
    </xf>
    <xf numFmtId="43" fontId="0" fillId="20" borderId="39" xfId="1" applyFont="1" applyFill="1" applyBorder="1"/>
    <xf numFmtId="43" fontId="0" fillId="20" borderId="40" xfId="1" applyFont="1" applyFill="1" applyBorder="1"/>
    <xf numFmtId="43" fontId="0" fillId="21" borderId="39" xfId="1" applyFont="1" applyFill="1" applyBorder="1"/>
    <xf numFmtId="43" fontId="0" fillId="21" borderId="40" xfId="1" applyFont="1" applyFill="1" applyBorder="1"/>
    <xf numFmtId="0" fontId="5" fillId="21" borderId="14" xfId="0" applyFont="1" applyFill="1" applyBorder="1" applyAlignment="1">
      <alignment horizontal="center" wrapText="1"/>
    </xf>
    <xf numFmtId="0" fontId="5" fillId="21" borderId="3" xfId="0" applyFont="1" applyFill="1" applyBorder="1" applyAlignment="1">
      <alignment horizontal="center" wrapText="1"/>
    </xf>
    <xf numFmtId="0" fontId="3" fillId="21" borderId="93" xfId="0" applyFont="1" applyFill="1" applyBorder="1" applyAlignment="1">
      <alignment horizontal="center"/>
    </xf>
    <xf numFmtId="0" fontId="11" fillId="21" borderId="50" xfId="0" applyFont="1" applyFill="1" applyBorder="1" applyAlignment="1">
      <alignment horizontal="center" wrapText="1"/>
    </xf>
    <xf numFmtId="0" fontId="3" fillId="0" borderId="3" xfId="0" applyFont="1" applyBorder="1" applyAlignment="1">
      <alignment horizontal="center" wrapText="1"/>
    </xf>
    <xf numFmtId="0" fontId="3" fillId="9" borderId="4" xfId="0" applyFont="1" applyFill="1" applyBorder="1"/>
    <xf numFmtId="0" fontId="6" fillId="0" borderId="0" xfId="0" applyFont="1" applyAlignment="1">
      <alignment horizontal="center"/>
    </xf>
    <xf numFmtId="0" fontId="3" fillId="0" borderId="20"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164" fontId="0" fillId="0" borderId="100" xfId="1" applyNumberFormat="1" applyFont="1" applyBorder="1"/>
    <xf numFmtId="164" fontId="0" fillId="0" borderId="90" xfId="1" applyNumberFormat="1" applyFont="1" applyBorder="1"/>
    <xf numFmtId="164" fontId="0" fillId="0" borderId="101" xfId="1" applyNumberFormat="1" applyFont="1" applyBorder="1"/>
    <xf numFmtId="164" fontId="0" fillId="0" borderId="102" xfId="1" applyNumberFormat="1" applyFont="1" applyBorder="1"/>
    <xf numFmtId="164" fontId="0" fillId="0" borderId="103" xfId="1" applyNumberFormat="1" applyFont="1" applyBorder="1"/>
    <xf numFmtId="0" fontId="3" fillId="0" borderId="1" xfId="0" applyFont="1" applyBorder="1" applyAlignment="1">
      <alignment horizontal="center"/>
    </xf>
    <xf numFmtId="0" fontId="9" fillId="0" borderId="0" xfId="0" applyFont="1" applyBorder="1"/>
    <xf numFmtId="0" fontId="3" fillId="0" borderId="0" xfId="0" applyFont="1" applyBorder="1"/>
    <xf numFmtId="0" fontId="2" fillId="0" borderId="16" xfId="0" applyFont="1" applyBorder="1" applyAlignment="1">
      <alignment horizontal="center"/>
    </xf>
    <xf numFmtId="43" fontId="2" fillId="0" borderId="7" xfId="1" applyFont="1" applyBorder="1" applyAlignment="1">
      <alignment horizontal="center"/>
    </xf>
    <xf numFmtId="0" fontId="2" fillId="0" borderId="18" xfId="0" applyFont="1" applyBorder="1" applyAlignment="1">
      <alignment horizontal="center"/>
    </xf>
    <xf numFmtId="0" fontId="2" fillId="0" borderId="2" xfId="0" applyFont="1" applyBorder="1" applyAlignment="1">
      <alignment horizontal="center"/>
    </xf>
    <xf numFmtId="43" fontId="2" fillId="0" borderId="3" xfId="1" applyFont="1" applyBorder="1" applyAlignment="1">
      <alignment horizontal="center"/>
    </xf>
    <xf numFmtId="0" fontId="2" fillId="0" borderId="19" xfId="0" applyFont="1" applyBorder="1" applyAlignment="1">
      <alignment horizontal="center"/>
    </xf>
    <xf numFmtId="49" fontId="2" fillId="0" borderId="0" xfId="87" applyNumberFormat="1" applyFont="1"/>
    <xf numFmtId="0" fontId="32" fillId="0" borderId="0" xfId="87" applyFont="1" applyAlignment="1">
      <alignment vertical="center"/>
    </xf>
    <xf numFmtId="0" fontId="2" fillId="0" borderId="0" xfId="0" applyFont="1" applyBorder="1"/>
    <xf numFmtId="0" fontId="6" fillId="0" borderId="0" xfId="0" applyFont="1"/>
    <xf numFmtId="0" fontId="44" fillId="0" borderId="0" xfId="0" applyFont="1" applyBorder="1"/>
    <xf numFmtId="0" fontId="2" fillId="0" borderId="0" xfId="87" applyFont="1"/>
    <xf numFmtId="0" fontId="2" fillId="0" borderId="0" xfId="78" applyBorder="1"/>
    <xf numFmtId="0" fontId="38" fillId="0" borderId="0" xfId="78" applyFont="1" applyBorder="1"/>
    <xf numFmtId="43" fontId="5" fillId="22" borderId="7" xfId="3" applyFont="1" applyFill="1" applyBorder="1" applyAlignment="1">
      <alignment horizontal="center" wrapText="1"/>
    </xf>
    <xf numFmtId="0" fontId="5" fillId="22" borderId="3" xfId="0" applyFont="1" applyFill="1" applyBorder="1" applyAlignment="1">
      <alignment horizontal="center" wrapText="1"/>
    </xf>
    <xf numFmtId="43" fontId="5" fillId="23" borderId="7" xfId="3" applyFont="1" applyFill="1" applyBorder="1" applyAlignment="1">
      <alignment horizontal="center" wrapText="1"/>
    </xf>
    <xf numFmtId="0" fontId="5" fillId="23" borderId="3" xfId="0" applyFont="1" applyFill="1" applyBorder="1" applyAlignment="1">
      <alignment horizontal="center" wrapText="1"/>
    </xf>
    <xf numFmtId="0" fontId="5" fillId="24" borderId="14" xfId="0" applyFont="1" applyFill="1" applyBorder="1" applyAlignment="1">
      <alignment horizontal="center"/>
    </xf>
    <xf numFmtId="0" fontId="5" fillId="24" borderId="3" xfId="0" applyFont="1" applyFill="1" applyBorder="1" applyAlignment="1">
      <alignment horizontal="center" wrapText="1"/>
    </xf>
    <xf numFmtId="0" fontId="5" fillId="25" borderId="14" xfId="0" applyFont="1" applyFill="1" applyBorder="1" applyAlignment="1">
      <alignment horizontal="center"/>
    </xf>
    <xf numFmtId="0" fontId="5" fillId="25" borderId="3" xfId="0" applyFont="1" applyFill="1" applyBorder="1" applyAlignment="1">
      <alignment horizontal="center" wrapText="1"/>
    </xf>
    <xf numFmtId="0" fontId="5" fillId="0" borderId="14" xfId="0" applyFont="1" applyFill="1" applyBorder="1" applyAlignment="1">
      <alignment horizontal="center" wrapText="1"/>
    </xf>
    <xf numFmtId="0" fontId="0" fillId="0" borderId="41" xfId="0" applyBorder="1"/>
    <xf numFmtId="0" fontId="0" fillId="0" borderId="96" xfId="0" applyBorder="1"/>
    <xf numFmtId="0" fontId="29" fillId="0" borderId="5" xfId="0" applyFont="1" applyBorder="1"/>
    <xf numFmtId="0" fontId="2" fillId="2" borderId="4" xfId="0" applyFont="1" applyFill="1" applyBorder="1"/>
    <xf numFmtId="9" fontId="11" fillId="26" borderId="3" xfId="14" applyFont="1" applyFill="1" applyBorder="1" applyAlignment="1">
      <alignment horizontal="center"/>
    </xf>
    <xf numFmtId="9" fontId="11" fillId="26" borderId="3" xfId="14" applyFont="1" applyFill="1" applyBorder="1" applyAlignment="1">
      <alignment horizontal="center" wrapText="1"/>
    </xf>
    <xf numFmtId="9" fontId="11" fillId="26" borderId="50" xfId="14" applyFont="1" applyFill="1" applyBorder="1" applyAlignment="1">
      <alignment horizontal="center" wrapText="1"/>
    </xf>
    <xf numFmtId="9" fontId="11" fillId="26" borderId="4" xfId="16" applyFont="1" applyFill="1" applyBorder="1" applyAlignment="1">
      <alignment horizontal="center"/>
    </xf>
    <xf numFmtId="9" fontId="11" fillId="26" borderId="50" xfId="16" applyFont="1" applyFill="1" applyBorder="1" applyAlignment="1">
      <alignment horizontal="center"/>
    </xf>
    <xf numFmtId="164" fontId="4" fillId="26" borderId="41" xfId="3" applyNumberFormat="1" applyFont="1" applyFill="1" applyBorder="1" applyAlignment="1"/>
    <xf numFmtId="9" fontId="11" fillId="26" borderId="50" xfId="14" applyFont="1" applyFill="1" applyBorder="1" applyAlignment="1">
      <alignment horizontal="center"/>
    </xf>
    <xf numFmtId="0" fontId="4" fillId="26" borderId="19" xfId="0" applyFont="1" applyFill="1" applyBorder="1" applyAlignment="1">
      <alignment horizontal="center"/>
    </xf>
    <xf numFmtId="9" fontId="11" fillId="26" borderId="4" xfId="14" applyFont="1" applyFill="1" applyBorder="1" applyAlignment="1">
      <alignment horizontal="center" wrapText="1"/>
    </xf>
    <xf numFmtId="0" fontId="3" fillId="24" borderId="32" xfId="0" applyFont="1" applyFill="1" applyBorder="1" applyAlignment="1">
      <alignment horizontal="center"/>
    </xf>
    <xf numFmtId="0" fontId="3" fillId="24" borderId="3" xfId="0" applyFont="1" applyFill="1" applyBorder="1" applyAlignment="1">
      <alignment horizontal="center" wrapText="1"/>
    </xf>
    <xf numFmtId="0" fontId="46" fillId="0" borderId="10" xfId="0" applyFont="1" applyBorder="1" applyAlignment="1">
      <alignment horizontal="center"/>
    </xf>
    <xf numFmtId="9" fontId="3" fillId="0" borderId="104" xfId="0" applyNumberFormat="1" applyFont="1" applyBorder="1"/>
    <xf numFmtId="9" fontId="3" fillId="0" borderId="90" xfId="14" applyFont="1" applyBorder="1" applyAlignment="1">
      <alignment horizontal="center"/>
    </xf>
    <xf numFmtId="9" fontId="3" fillId="0" borderId="91" xfId="14" applyFont="1" applyBorder="1" applyAlignment="1">
      <alignment horizontal="center"/>
    </xf>
    <xf numFmtId="43" fontId="3" fillId="0" borderId="90" xfId="0" applyNumberFormat="1" applyFont="1" applyBorder="1" applyAlignment="1">
      <alignment horizontal="right"/>
    </xf>
    <xf numFmtId="43" fontId="3" fillId="0" borderId="91" xfId="0" applyNumberFormat="1" applyFont="1" applyBorder="1" applyAlignment="1">
      <alignment horizontal="right"/>
    </xf>
    <xf numFmtId="0" fontId="3" fillId="0" borderId="29" xfId="0" applyFont="1" applyBorder="1" applyAlignment="1">
      <alignment horizontal="center"/>
    </xf>
    <xf numFmtId="0" fontId="3" fillId="0" borderId="30" xfId="0" applyFont="1" applyBorder="1" applyAlignment="1">
      <alignment horizontal="center"/>
    </xf>
    <xf numFmtId="0" fontId="3" fillId="0" borderId="42" xfId="0" applyFont="1" applyBorder="1" applyAlignment="1">
      <alignment horizontal="center"/>
    </xf>
    <xf numFmtId="0" fontId="3" fillId="0" borderId="16" xfId="0" applyFont="1" applyBorder="1" applyAlignment="1">
      <alignment horizontal="left"/>
    </xf>
    <xf numFmtId="0" fontId="3" fillId="0" borderId="1" xfId="0" applyFont="1" applyBorder="1" applyAlignment="1">
      <alignment horizontal="left"/>
    </xf>
    <xf numFmtId="0" fontId="40" fillId="0" borderId="20" xfId="0" applyFont="1" applyBorder="1" applyAlignment="1">
      <alignment horizontal="center"/>
    </xf>
    <xf numFmtId="0" fontId="40" fillId="0" borderId="6" xfId="0" applyFont="1" applyBorder="1" applyAlignment="1">
      <alignment horizontal="center"/>
    </xf>
    <xf numFmtId="164" fontId="41" fillId="14" borderId="41" xfId="1" applyNumberFormat="1" applyFont="1" applyFill="1" applyBorder="1" applyAlignment="1"/>
    <xf numFmtId="164" fontId="41" fillId="14" borderId="5" xfId="1" applyNumberFormat="1" applyFont="1" applyFill="1" applyBorder="1" applyAlignment="1"/>
    <xf numFmtId="164" fontId="41" fillId="14" borderId="6" xfId="1" applyNumberFormat="1" applyFont="1" applyFill="1" applyBorder="1" applyAlignment="1"/>
    <xf numFmtId="0" fontId="7" fillId="0" borderId="18" xfId="0" applyFont="1" applyBorder="1" applyAlignment="1">
      <alignment horizontal="center"/>
    </xf>
    <xf numFmtId="0" fontId="7" fillId="0" borderId="38" xfId="0" applyFont="1" applyBorder="1" applyAlignment="1">
      <alignment horizontal="center"/>
    </xf>
    <xf numFmtId="0" fontId="7" fillId="0" borderId="43" xfId="0" applyFont="1" applyBorder="1" applyAlignment="1">
      <alignment horizontal="center"/>
    </xf>
    <xf numFmtId="0" fontId="6" fillId="0" borderId="0" xfId="0" applyFont="1" applyAlignment="1">
      <alignment horizontal="center"/>
    </xf>
    <xf numFmtId="0" fontId="8" fillId="0" borderId="29"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18" xfId="0" applyBorder="1" applyAlignment="1">
      <alignment horizontal="center"/>
    </xf>
    <xf numFmtId="0" fontId="0" fillId="0" borderId="38" xfId="0" applyBorder="1" applyAlignment="1">
      <alignment horizontal="center"/>
    </xf>
    <xf numFmtId="0" fontId="0" fillId="0" borderId="2" xfId="0" applyBorder="1" applyAlignment="1">
      <alignment horizontal="center"/>
    </xf>
    <xf numFmtId="0" fontId="3" fillId="0" borderId="20"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 xfId="0" applyFont="1" applyBorder="1" applyAlignment="1">
      <alignment horizontal="center" vertical="center" wrapText="1"/>
    </xf>
    <xf numFmtId="0" fontId="42" fillId="0" borderId="41" xfId="0" applyFont="1" applyBorder="1" applyAlignment="1">
      <alignment horizontal="left" vertical="center"/>
    </xf>
    <xf numFmtId="0" fontId="42" fillId="0" borderId="5" xfId="0" applyFont="1" applyBorder="1" applyAlignment="1">
      <alignment horizontal="left" vertical="center"/>
    </xf>
    <xf numFmtId="0" fontId="42" fillId="0" borderId="6" xfId="0" applyFont="1" applyBorder="1" applyAlignment="1">
      <alignment horizontal="left" vertical="center"/>
    </xf>
    <xf numFmtId="0" fontId="9" fillId="0" borderId="0" xfId="0" applyFont="1" applyAlignment="1">
      <alignment horizontal="center"/>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14" xfId="0" applyFont="1" applyBorder="1" applyAlignment="1">
      <alignment horizontal="center"/>
    </xf>
    <xf numFmtId="0" fontId="3" fillId="0" borderId="1" xfId="0" applyFont="1" applyBorder="1" applyAlignment="1">
      <alignment horizontal="center"/>
    </xf>
    <xf numFmtId="0" fontId="38" fillId="0" borderId="7" xfId="0" applyFont="1" applyBorder="1" applyAlignment="1">
      <alignment horizontal="center" vertical="center" wrapText="1"/>
    </xf>
    <xf numFmtId="0" fontId="38" fillId="0" borderId="3" xfId="0" applyFont="1" applyBorder="1" applyAlignment="1">
      <alignment horizontal="center" vertical="center" wrapText="1"/>
    </xf>
    <xf numFmtId="0" fontId="3" fillId="0" borderId="7" xfId="0" applyFont="1" applyBorder="1" applyAlignment="1">
      <alignment horizontal="center" wrapText="1"/>
    </xf>
    <xf numFmtId="0" fontId="3" fillId="0" borderId="3" xfId="0" applyFont="1" applyBorder="1" applyAlignment="1">
      <alignment horizont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8" fillId="0" borderId="73" xfId="0" applyFont="1" applyBorder="1" applyAlignment="1">
      <alignment horizontal="center"/>
    </xf>
    <xf numFmtId="0" fontId="28" fillId="0" borderId="74" xfId="0" applyFont="1" applyBorder="1" applyAlignment="1">
      <alignment horizontal="center"/>
    </xf>
    <xf numFmtId="0" fontId="8" fillId="0" borderId="45"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43" fontId="8" fillId="0" borderId="12" xfId="1" applyFont="1" applyBorder="1"/>
    <xf numFmtId="43" fontId="8" fillId="0" borderId="94" xfId="1" applyFont="1" applyBorder="1"/>
    <xf numFmtId="43" fontId="8" fillId="0" borderId="105" xfId="1" applyFont="1" applyBorder="1"/>
    <xf numFmtId="43" fontId="8" fillId="0" borderId="97" xfId="1" applyFont="1" applyBorder="1"/>
  </cellXfs>
  <cellStyles count="88">
    <cellStyle name="Comma" xfId="1" builtinId="3"/>
    <cellStyle name="Comma 2" xfId="2" xr:uid="{00000000-0005-0000-0000-000001000000}"/>
    <cellStyle name="Comma 2 2" xfId="3" xr:uid="{00000000-0005-0000-0000-000002000000}"/>
    <cellStyle name="Comma 2 2 2" xfId="72" xr:uid="{00000000-0005-0000-0000-000003000000}"/>
    <cellStyle name="Comma 2 2 3" xfId="50" xr:uid="{00000000-0005-0000-0000-000004000000}"/>
    <cellStyle name="Comma 2 2 4" xfId="26" xr:uid="{00000000-0005-0000-0000-000005000000}"/>
    <cellStyle name="Comma 2 3" xfId="4" xr:uid="{00000000-0005-0000-0000-000006000000}"/>
    <cellStyle name="Comma 2 3 2" xfId="85" xr:uid="{00000000-0005-0000-0000-000007000000}"/>
    <cellStyle name="Comma 2 3 3" xfId="51" xr:uid="{00000000-0005-0000-0000-000008000000}"/>
    <cellStyle name="Comma 2 3 4" xfId="27" xr:uid="{00000000-0005-0000-0000-000009000000}"/>
    <cellStyle name="Comma 2 4" xfId="5" xr:uid="{00000000-0005-0000-0000-00000A000000}"/>
    <cellStyle name="Comma 2 4 2" xfId="68" xr:uid="{00000000-0005-0000-0000-00000B000000}"/>
    <cellStyle name="Comma 2 4 3" xfId="28" xr:uid="{00000000-0005-0000-0000-00000C000000}"/>
    <cellStyle name="Comma 2 5" xfId="47" xr:uid="{00000000-0005-0000-0000-00000D000000}"/>
    <cellStyle name="Comma 2 6" xfId="25" xr:uid="{00000000-0005-0000-0000-00000E000000}"/>
    <cellStyle name="Comma 3" xfId="6" xr:uid="{00000000-0005-0000-0000-00000F000000}"/>
    <cellStyle name="Comma 3 2" xfId="7" xr:uid="{00000000-0005-0000-0000-000010000000}"/>
    <cellStyle name="Comma 3 2 2" xfId="74" xr:uid="{00000000-0005-0000-0000-000011000000}"/>
    <cellStyle name="Comma 3 2 3" xfId="53" xr:uid="{00000000-0005-0000-0000-000012000000}"/>
    <cellStyle name="Comma 3 2 4" xfId="30" xr:uid="{00000000-0005-0000-0000-000013000000}"/>
    <cellStyle name="Comma 3 3" xfId="73" xr:uid="{00000000-0005-0000-0000-000014000000}"/>
    <cellStyle name="Comma 3 4" xfId="52" xr:uid="{00000000-0005-0000-0000-000015000000}"/>
    <cellStyle name="Comma 3 5" xfId="29" xr:uid="{00000000-0005-0000-0000-000016000000}"/>
    <cellStyle name="Comma 4" xfId="8" xr:uid="{00000000-0005-0000-0000-000017000000}"/>
    <cellStyle name="Comma 4 2" xfId="9" xr:uid="{00000000-0005-0000-0000-000018000000}"/>
    <cellStyle name="Comma 4 2 2" xfId="76" xr:uid="{00000000-0005-0000-0000-000019000000}"/>
    <cellStyle name="Comma 4 2 3" xfId="55" xr:uid="{00000000-0005-0000-0000-00001A000000}"/>
    <cellStyle name="Comma 4 2 4" xfId="32" xr:uid="{00000000-0005-0000-0000-00001B000000}"/>
    <cellStyle name="Comma 4 3" xfId="75" xr:uid="{00000000-0005-0000-0000-00001C000000}"/>
    <cellStyle name="Comma 4 4" xfId="54" xr:uid="{00000000-0005-0000-0000-00001D000000}"/>
    <cellStyle name="Comma 4 5" xfId="31" xr:uid="{00000000-0005-0000-0000-00001E000000}"/>
    <cellStyle name="Comma 5" xfId="10" xr:uid="{00000000-0005-0000-0000-00001F000000}"/>
    <cellStyle name="Comma 5 2" xfId="77" xr:uid="{00000000-0005-0000-0000-000020000000}"/>
    <cellStyle name="Comma 5 3" xfId="56" xr:uid="{00000000-0005-0000-0000-000021000000}"/>
    <cellStyle name="Comma 5 4" xfId="33" xr:uid="{00000000-0005-0000-0000-000022000000}"/>
    <cellStyle name="Comma 6" xfId="11" xr:uid="{00000000-0005-0000-0000-000023000000}"/>
    <cellStyle name="Comma 6 2" xfId="57" xr:uid="{00000000-0005-0000-0000-000024000000}"/>
    <cellStyle name="Comma 6 3" xfId="34" xr:uid="{00000000-0005-0000-0000-000025000000}"/>
    <cellStyle name="Normal" xfId="0" builtinId="0"/>
    <cellStyle name="Normal 2" xfId="12" xr:uid="{00000000-0005-0000-0000-000027000000}"/>
    <cellStyle name="Normal 2 2" xfId="78" xr:uid="{00000000-0005-0000-0000-000028000000}"/>
    <cellStyle name="Normal 2 3" xfId="58" xr:uid="{00000000-0005-0000-0000-000029000000}"/>
    <cellStyle name="Normal 2 4" xfId="35" xr:uid="{00000000-0005-0000-0000-00002A000000}"/>
    <cellStyle name="Normal 3" xfId="13" xr:uid="{00000000-0005-0000-0000-00002B000000}"/>
    <cellStyle name="Normal 3 2" xfId="87" xr:uid="{00000000-0005-0000-0000-00002C000000}"/>
    <cellStyle name="Normal 3 3" xfId="59" xr:uid="{00000000-0005-0000-0000-00002D000000}"/>
    <cellStyle name="Normal 3 4" xfId="36" xr:uid="{00000000-0005-0000-0000-00002E000000}"/>
    <cellStyle name="Normal 4" xfId="71" xr:uid="{00000000-0005-0000-0000-00002F000000}"/>
    <cellStyle name="Normal 5" xfId="70" xr:uid="{00000000-0005-0000-0000-000030000000}"/>
    <cellStyle name="Normal 6" xfId="49" xr:uid="{00000000-0005-0000-0000-000031000000}"/>
    <cellStyle name="Percent" xfId="14" builtinId="5"/>
    <cellStyle name="Percent 2" xfId="15" xr:uid="{00000000-0005-0000-0000-000033000000}"/>
    <cellStyle name="Percent 2 2" xfId="16" xr:uid="{00000000-0005-0000-0000-000034000000}"/>
    <cellStyle name="Percent 2 2 2" xfId="79" xr:uid="{00000000-0005-0000-0000-000035000000}"/>
    <cellStyle name="Percent 2 2 3" xfId="60" xr:uid="{00000000-0005-0000-0000-000036000000}"/>
    <cellStyle name="Percent 2 2 4" xfId="38" xr:uid="{00000000-0005-0000-0000-000037000000}"/>
    <cellStyle name="Percent 2 3" xfId="17" xr:uid="{00000000-0005-0000-0000-000038000000}"/>
    <cellStyle name="Percent 2 3 2" xfId="86" xr:uid="{00000000-0005-0000-0000-000039000000}"/>
    <cellStyle name="Percent 2 3 3" xfId="61" xr:uid="{00000000-0005-0000-0000-00003A000000}"/>
    <cellStyle name="Percent 2 3 4" xfId="39" xr:uid="{00000000-0005-0000-0000-00003B000000}"/>
    <cellStyle name="Percent 2 4" xfId="18" xr:uid="{00000000-0005-0000-0000-00003C000000}"/>
    <cellStyle name="Percent 2 4 2" xfId="69" xr:uid="{00000000-0005-0000-0000-00003D000000}"/>
    <cellStyle name="Percent 2 4 3" xfId="40" xr:uid="{00000000-0005-0000-0000-00003E000000}"/>
    <cellStyle name="Percent 2 5" xfId="48" xr:uid="{00000000-0005-0000-0000-00003F000000}"/>
    <cellStyle name="Percent 2 6" xfId="37" xr:uid="{00000000-0005-0000-0000-000040000000}"/>
    <cellStyle name="Percent 3" xfId="19" xr:uid="{00000000-0005-0000-0000-000041000000}"/>
    <cellStyle name="Percent 3 2" xfId="20" xr:uid="{00000000-0005-0000-0000-000042000000}"/>
    <cellStyle name="Percent 3 2 2" xfId="81" xr:uid="{00000000-0005-0000-0000-000043000000}"/>
    <cellStyle name="Percent 3 2 3" xfId="63" xr:uid="{00000000-0005-0000-0000-000044000000}"/>
    <cellStyle name="Percent 3 2 4" xfId="42" xr:uid="{00000000-0005-0000-0000-000045000000}"/>
    <cellStyle name="Percent 3 3" xfId="80" xr:uid="{00000000-0005-0000-0000-000046000000}"/>
    <cellStyle name="Percent 3 4" xfId="62" xr:uid="{00000000-0005-0000-0000-000047000000}"/>
    <cellStyle name="Percent 3 5" xfId="41" xr:uid="{00000000-0005-0000-0000-000048000000}"/>
    <cellStyle name="Percent 4" xfId="21" xr:uid="{00000000-0005-0000-0000-000049000000}"/>
    <cellStyle name="Percent 4 2" xfId="22" xr:uid="{00000000-0005-0000-0000-00004A000000}"/>
    <cellStyle name="Percent 4 2 2" xfId="83" xr:uid="{00000000-0005-0000-0000-00004B000000}"/>
    <cellStyle name="Percent 4 2 3" xfId="65" xr:uid="{00000000-0005-0000-0000-00004C000000}"/>
    <cellStyle name="Percent 4 2 4" xfId="44" xr:uid="{00000000-0005-0000-0000-00004D000000}"/>
    <cellStyle name="Percent 4 3" xfId="82" xr:uid="{00000000-0005-0000-0000-00004E000000}"/>
    <cellStyle name="Percent 4 4" xfId="64" xr:uid="{00000000-0005-0000-0000-00004F000000}"/>
    <cellStyle name="Percent 4 5" xfId="43" xr:uid="{00000000-0005-0000-0000-000050000000}"/>
    <cellStyle name="Percent 5" xfId="23" xr:uid="{00000000-0005-0000-0000-000051000000}"/>
    <cellStyle name="Percent 5 2" xfId="84" xr:uid="{00000000-0005-0000-0000-000052000000}"/>
    <cellStyle name="Percent 5 3" xfId="66" xr:uid="{00000000-0005-0000-0000-000053000000}"/>
    <cellStyle name="Percent 5 4" xfId="45" xr:uid="{00000000-0005-0000-0000-000054000000}"/>
    <cellStyle name="Percent 6" xfId="24" xr:uid="{00000000-0005-0000-0000-000055000000}"/>
    <cellStyle name="Percent 6 2" xfId="67" xr:uid="{00000000-0005-0000-0000-000056000000}"/>
    <cellStyle name="Percent 6 3" xfId="46" xr:uid="{00000000-0005-0000-0000-000057000000}"/>
  </cellStyles>
  <dxfs count="0"/>
  <tableStyles count="0" defaultTableStyle="TableStyleMedium2" defaultPivotStyle="PivotStyleLight16"/>
  <colors>
    <mruColors>
      <color rgb="FFE6B8B7"/>
      <color rgb="FFCCFFFF"/>
      <color rgb="FFF79D53"/>
      <color rgb="FFCCCCFF"/>
      <color rgb="FFFFCCFF"/>
      <color rgb="FF00FF99"/>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9"/>
  <sheetViews>
    <sheetView topLeftCell="A31" workbookViewId="0"/>
  </sheetViews>
  <sheetFormatPr defaultRowHeight="12.75" x14ac:dyDescent="0.2"/>
  <cols>
    <col min="1" max="1" width="4" customWidth="1"/>
    <col min="2" max="2" width="11.140625" customWidth="1"/>
    <col min="6" max="6" width="29.7109375" customWidth="1"/>
    <col min="8" max="8" width="9" customWidth="1"/>
    <col min="9" max="9" width="6.7109375" customWidth="1"/>
    <col min="11" max="11" width="7" customWidth="1"/>
    <col min="16" max="16" width="47" customWidth="1"/>
  </cols>
  <sheetData>
    <row r="1" spans="1:8" s="347" customFormat="1" ht="18" x14ac:dyDescent="0.25">
      <c r="A1" s="99" t="s">
        <v>192</v>
      </c>
      <c r="B1" s="90"/>
      <c r="C1" s="90"/>
      <c r="D1" s="90"/>
      <c r="E1" s="90"/>
    </row>
    <row r="2" spans="1:8" s="347" customFormat="1" x14ac:dyDescent="0.2"/>
    <row r="3" spans="1:8" s="347" customFormat="1" ht="18.75" x14ac:dyDescent="0.3">
      <c r="B3" s="347" t="s">
        <v>55</v>
      </c>
      <c r="C3" s="331" t="s">
        <v>174</v>
      </c>
    </row>
    <row r="4" spans="1:8" s="347" customFormat="1" x14ac:dyDescent="0.2">
      <c r="D4" s="347" t="s">
        <v>89</v>
      </c>
    </row>
    <row r="5" spans="1:8" s="347" customFormat="1" ht="18" x14ac:dyDescent="0.25">
      <c r="A5" s="280"/>
      <c r="B5" s="524"/>
      <c r="C5" s="280"/>
      <c r="D5" s="269" t="s">
        <v>49</v>
      </c>
      <c r="E5" s="280"/>
      <c r="F5" s="280"/>
      <c r="H5" s="158" t="s">
        <v>175</v>
      </c>
    </row>
    <row r="6" spans="1:8" s="347" customFormat="1" x14ac:dyDescent="0.2">
      <c r="A6" s="280"/>
      <c r="B6" s="525"/>
      <c r="C6" s="280"/>
      <c r="D6" s="269" t="s">
        <v>78</v>
      </c>
      <c r="E6" s="280"/>
      <c r="F6" s="280"/>
    </row>
    <row r="7" spans="1:8" s="347" customFormat="1" x14ac:dyDescent="0.2">
      <c r="A7" s="280"/>
      <c r="B7" s="525"/>
      <c r="C7" s="280"/>
      <c r="D7" s="269" t="s">
        <v>78</v>
      </c>
      <c r="E7" s="280"/>
      <c r="F7" s="280"/>
    </row>
    <row r="8" spans="1:8" s="347" customFormat="1" x14ac:dyDescent="0.2">
      <c r="A8" s="280"/>
      <c r="B8" s="525"/>
      <c r="C8" s="280"/>
      <c r="D8" s="269" t="s">
        <v>79</v>
      </c>
      <c r="E8" s="280"/>
      <c r="F8" s="280"/>
    </row>
    <row r="9" spans="1:8" s="347" customFormat="1" x14ac:dyDescent="0.2">
      <c r="A9" s="280"/>
      <c r="B9" s="280"/>
      <c r="C9" s="280"/>
      <c r="D9" s="269" t="s">
        <v>79</v>
      </c>
      <c r="E9" s="280"/>
      <c r="F9" s="280"/>
    </row>
    <row r="10" spans="1:8" s="347" customFormat="1" x14ac:dyDescent="0.2">
      <c r="A10" s="280"/>
      <c r="B10" s="280"/>
      <c r="C10" s="280"/>
      <c r="D10" s="269" t="s">
        <v>200</v>
      </c>
      <c r="E10" s="280"/>
      <c r="F10" s="280"/>
      <c r="H10" s="158"/>
    </row>
    <row r="11" spans="1:8" s="347" customFormat="1" x14ac:dyDescent="0.2">
      <c r="D11" s="268" t="s">
        <v>201</v>
      </c>
      <c r="H11" s="158"/>
    </row>
    <row r="12" spans="1:8" s="347" customFormat="1" x14ac:dyDescent="0.2"/>
    <row r="13" spans="1:8" s="347" customFormat="1" x14ac:dyDescent="0.2">
      <c r="C13" s="331" t="s">
        <v>80</v>
      </c>
    </row>
    <row r="14" spans="1:8" s="347" customFormat="1" x14ac:dyDescent="0.2">
      <c r="C14" s="347" t="s">
        <v>77</v>
      </c>
    </row>
    <row r="15" spans="1:8" s="347" customFormat="1" x14ac:dyDescent="0.2">
      <c r="C15" s="331" t="s">
        <v>68</v>
      </c>
    </row>
    <row r="16" spans="1:8" s="347" customFormat="1" x14ac:dyDescent="0.2">
      <c r="A16" s="331" t="s">
        <v>81</v>
      </c>
      <c r="C16" s="331"/>
    </row>
    <row r="17" spans="1:16" s="347" customFormat="1" ht="45" x14ac:dyDescent="0.2">
      <c r="A17" s="526"/>
      <c r="B17" s="523" t="s">
        <v>6</v>
      </c>
      <c r="C17" s="31" t="s">
        <v>7</v>
      </c>
      <c r="D17" s="31" t="s">
        <v>9</v>
      </c>
      <c r="E17" s="31" t="s">
        <v>11</v>
      </c>
      <c r="F17" s="527"/>
      <c r="G17" s="159" t="s">
        <v>58</v>
      </c>
      <c r="H17" s="146" t="s">
        <v>82</v>
      </c>
      <c r="I17" s="160" t="s">
        <v>58</v>
      </c>
      <c r="J17" s="146" t="s">
        <v>82</v>
      </c>
      <c r="K17" s="161" t="s">
        <v>58</v>
      </c>
      <c r="L17" s="146" t="s">
        <v>82</v>
      </c>
      <c r="M17" s="42"/>
    </row>
    <row r="18" spans="1:16" s="347" customFormat="1" ht="56.25" x14ac:dyDescent="0.2">
      <c r="A18" s="528"/>
      <c r="B18" s="529"/>
      <c r="C18" s="28" t="s">
        <v>8</v>
      </c>
      <c r="D18" s="28" t="s">
        <v>10</v>
      </c>
      <c r="E18" s="28" t="s">
        <v>12</v>
      </c>
      <c r="F18" s="530"/>
      <c r="G18" s="144" t="s">
        <v>82</v>
      </c>
      <c r="H18" s="6" t="s">
        <v>47</v>
      </c>
      <c r="I18" s="145" t="s">
        <v>82</v>
      </c>
      <c r="J18" s="6" t="s">
        <v>47</v>
      </c>
      <c r="K18" s="162" t="s">
        <v>82</v>
      </c>
      <c r="L18" s="6" t="s">
        <v>47</v>
      </c>
      <c r="M18" s="531" t="s">
        <v>37</v>
      </c>
    </row>
    <row r="19" spans="1:16" s="347" customFormat="1" ht="18" x14ac:dyDescent="0.25">
      <c r="A19" s="163" t="s">
        <v>176</v>
      </c>
      <c r="B19" s="164"/>
      <c r="C19" s="165"/>
      <c r="D19" s="165"/>
      <c r="E19" s="165"/>
      <c r="F19" s="166"/>
      <c r="G19" s="209">
        <v>0.15</v>
      </c>
      <c r="H19" s="210"/>
      <c r="I19" s="209">
        <v>0.52</v>
      </c>
      <c r="J19" s="210"/>
      <c r="K19" s="209">
        <v>0.33</v>
      </c>
      <c r="L19" s="167"/>
      <c r="M19" s="531"/>
    </row>
    <row r="20" spans="1:16" s="347" customFormat="1" x14ac:dyDescent="0.2"/>
    <row r="21" spans="1:16" s="347" customFormat="1" x14ac:dyDescent="0.2">
      <c r="C21" s="347" t="s">
        <v>83</v>
      </c>
    </row>
    <row r="22" spans="1:16" s="347" customFormat="1" x14ac:dyDescent="0.2">
      <c r="C22" s="347" t="s">
        <v>64</v>
      </c>
      <c r="G22" s="90" t="s">
        <v>57</v>
      </c>
      <c r="H22" s="90"/>
      <c r="I22" s="90"/>
      <c r="J22" s="90"/>
      <c r="K22" s="90"/>
      <c r="L22" s="90"/>
      <c r="M22" s="90"/>
      <c r="N22" s="90"/>
      <c r="O22" s="90"/>
      <c r="P22" s="90"/>
    </row>
    <row r="23" spans="1:16" s="347" customFormat="1" x14ac:dyDescent="0.2">
      <c r="C23" s="347" t="s">
        <v>177</v>
      </c>
    </row>
    <row r="24" spans="1:16" s="347" customFormat="1" x14ac:dyDescent="0.2">
      <c r="C24" s="347" t="s">
        <v>178</v>
      </c>
    </row>
    <row r="25" spans="1:16" s="347" customFormat="1" x14ac:dyDescent="0.2"/>
    <row r="26" spans="1:16" s="347" customFormat="1" x14ac:dyDescent="0.2">
      <c r="A26" s="312"/>
      <c r="B26" s="312"/>
      <c r="C26" s="532" t="s">
        <v>179</v>
      </c>
      <c r="D26" s="312"/>
      <c r="E26" s="312"/>
      <c r="F26" s="312"/>
      <c r="G26" s="312"/>
      <c r="H26" s="312"/>
      <c r="I26" s="312"/>
      <c r="J26" s="312"/>
      <c r="K26" s="312"/>
      <c r="L26" s="312"/>
      <c r="M26" s="312"/>
      <c r="N26" s="312"/>
      <c r="O26" s="312"/>
      <c r="P26" s="312"/>
    </row>
    <row r="27" spans="1:16" s="347" customFormat="1" ht="15" x14ac:dyDescent="0.2">
      <c r="A27" s="312"/>
      <c r="B27" s="312"/>
      <c r="C27" s="533" t="s">
        <v>122</v>
      </c>
      <c r="D27" s="312"/>
      <c r="E27" s="312"/>
      <c r="F27" s="312"/>
      <c r="G27" s="312"/>
      <c r="H27" s="312"/>
      <c r="I27" s="312"/>
      <c r="J27" s="312"/>
      <c r="K27" s="312"/>
      <c r="L27" s="312"/>
      <c r="M27" s="312"/>
      <c r="N27" s="312"/>
      <c r="O27" s="312"/>
      <c r="P27" s="312"/>
    </row>
    <row r="28" spans="1:16" s="347" customFormat="1" x14ac:dyDescent="0.2">
      <c r="A28" s="312"/>
      <c r="B28" s="312"/>
      <c r="C28" s="276"/>
      <c r="D28" s="312"/>
      <c r="E28" s="312"/>
      <c r="F28" s="312"/>
      <c r="G28" s="312"/>
      <c r="H28" s="312"/>
      <c r="I28" s="312"/>
      <c r="J28" s="312"/>
      <c r="K28" s="312"/>
      <c r="L28" s="312"/>
      <c r="M28" s="312"/>
      <c r="N28" s="312"/>
      <c r="O28" s="312"/>
      <c r="P28" s="312"/>
    </row>
    <row r="29" spans="1:16" s="347" customFormat="1" x14ac:dyDescent="0.2">
      <c r="A29" s="312"/>
      <c r="B29" s="312"/>
      <c r="C29" s="276" t="s">
        <v>97</v>
      </c>
      <c r="D29" s="312"/>
      <c r="E29" s="312"/>
      <c r="F29" s="312"/>
      <c r="G29" s="312"/>
      <c r="H29" s="312"/>
      <c r="I29" s="312"/>
      <c r="J29" s="312"/>
      <c r="K29" s="312"/>
      <c r="L29" s="312"/>
      <c r="M29" s="312"/>
      <c r="N29" s="312"/>
      <c r="O29" s="312"/>
      <c r="P29" s="312"/>
    </row>
    <row r="30" spans="1:16" s="347" customFormat="1" x14ac:dyDescent="0.2"/>
    <row r="31" spans="1:16" s="347" customFormat="1" x14ac:dyDescent="0.2">
      <c r="C31" s="331" t="s">
        <v>69</v>
      </c>
    </row>
    <row r="32" spans="1:16" s="347" customFormat="1" x14ac:dyDescent="0.2"/>
    <row r="33" spans="3:16" s="347" customFormat="1" x14ac:dyDescent="0.2">
      <c r="C33" s="347" t="s">
        <v>180</v>
      </c>
    </row>
    <row r="34" spans="3:16" s="347" customFormat="1" ht="13.5" thickBot="1" x14ac:dyDescent="0.25">
      <c r="C34" s="266"/>
      <c r="D34" s="266"/>
      <c r="E34" s="266"/>
      <c r="F34" s="266"/>
      <c r="G34" s="266"/>
      <c r="H34" s="266"/>
      <c r="I34" s="266"/>
      <c r="J34" s="266"/>
      <c r="K34" s="266"/>
      <c r="L34" s="266"/>
      <c r="M34" s="266"/>
      <c r="N34" s="266"/>
      <c r="O34" s="266"/>
      <c r="P34" s="266"/>
    </row>
    <row r="35" spans="3:16" s="347" customFormat="1" x14ac:dyDescent="0.2">
      <c r="C35" s="280"/>
      <c r="D35" s="280"/>
      <c r="E35" s="280"/>
      <c r="F35" s="280"/>
      <c r="G35" s="280"/>
      <c r="H35" s="280"/>
      <c r="I35" s="280"/>
      <c r="J35" s="280"/>
      <c r="K35" s="280"/>
      <c r="L35" s="280"/>
      <c r="M35" s="280"/>
      <c r="N35" s="280"/>
      <c r="O35" s="280"/>
      <c r="P35" s="280"/>
    </row>
    <row r="36" spans="3:16" s="347" customFormat="1" ht="15.75" x14ac:dyDescent="0.25">
      <c r="C36" s="331" t="s">
        <v>181</v>
      </c>
    </row>
    <row r="37" spans="3:16" s="347" customFormat="1" x14ac:dyDescent="0.2"/>
    <row r="38" spans="3:16" s="347" customFormat="1" x14ac:dyDescent="0.2">
      <c r="C38" s="347" t="s">
        <v>60</v>
      </c>
    </row>
    <row r="39" spans="3:16" s="347" customFormat="1" ht="13.5" thickBot="1" x14ac:dyDescent="0.25">
      <c r="C39" s="266"/>
      <c r="D39" s="266"/>
      <c r="E39" s="266"/>
      <c r="F39" s="266"/>
      <c r="G39" s="266"/>
      <c r="H39" s="266"/>
      <c r="I39" s="266"/>
      <c r="J39" s="266"/>
      <c r="K39" s="266"/>
      <c r="L39" s="266"/>
      <c r="M39" s="266"/>
      <c r="N39" s="266"/>
      <c r="O39" s="266"/>
      <c r="P39" s="266"/>
    </row>
    <row r="40" spans="3:16" s="347" customFormat="1" x14ac:dyDescent="0.2"/>
    <row r="41" spans="3:16" s="347" customFormat="1" x14ac:dyDescent="0.2">
      <c r="C41" s="347" t="s">
        <v>182</v>
      </c>
    </row>
    <row r="42" spans="3:16" s="347" customFormat="1" x14ac:dyDescent="0.2">
      <c r="C42" s="347" t="s">
        <v>65</v>
      </c>
      <c r="H42" s="90"/>
      <c r="I42" s="90"/>
      <c r="J42" s="90"/>
      <c r="K42" s="90"/>
      <c r="L42" s="90"/>
    </row>
    <row r="43" spans="3:16" s="347" customFormat="1" x14ac:dyDescent="0.2"/>
    <row r="44" spans="3:16" s="347" customFormat="1" x14ac:dyDescent="0.2">
      <c r="C44" s="331" t="s">
        <v>183</v>
      </c>
    </row>
    <row r="45" spans="3:16" s="347" customFormat="1" x14ac:dyDescent="0.2"/>
    <row r="46" spans="3:16" s="347" customFormat="1" x14ac:dyDescent="0.2">
      <c r="C46" s="347" t="s">
        <v>56</v>
      </c>
    </row>
    <row r="47" spans="3:16" s="347" customFormat="1" ht="13.5" thickBot="1" x14ac:dyDescent="0.25">
      <c r="C47" s="266"/>
      <c r="D47" s="266"/>
      <c r="E47" s="266"/>
      <c r="F47" s="266"/>
      <c r="G47" s="266"/>
      <c r="H47" s="266"/>
      <c r="I47" s="266"/>
      <c r="J47" s="266"/>
      <c r="K47" s="266"/>
      <c r="L47" s="266"/>
      <c r="M47" s="266"/>
      <c r="N47" s="266"/>
      <c r="O47" s="266"/>
      <c r="P47" s="266"/>
    </row>
    <row r="48" spans="3:16" s="347" customFormat="1" x14ac:dyDescent="0.2">
      <c r="C48" s="280"/>
      <c r="D48" s="280"/>
      <c r="E48" s="280"/>
      <c r="F48" s="280"/>
      <c r="G48" s="280"/>
      <c r="H48" s="280"/>
      <c r="I48" s="280"/>
      <c r="J48" s="280"/>
      <c r="K48" s="280"/>
      <c r="L48" s="280"/>
      <c r="M48" s="280"/>
      <c r="N48" s="280"/>
      <c r="O48" s="280"/>
      <c r="P48" s="280"/>
    </row>
    <row r="49" spans="2:16" s="347" customFormat="1" x14ac:dyDescent="0.2">
      <c r="C49" s="534" t="s">
        <v>119</v>
      </c>
      <c r="D49" s="280"/>
      <c r="E49" s="280"/>
      <c r="F49" s="280"/>
      <c r="G49" s="280"/>
      <c r="H49" s="280"/>
      <c r="I49" s="280"/>
      <c r="J49" s="280"/>
      <c r="K49" s="280"/>
      <c r="L49" s="280"/>
      <c r="M49" s="280"/>
      <c r="N49" s="280"/>
      <c r="O49" s="280"/>
      <c r="P49" s="280"/>
    </row>
    <row r="50" spans="2:16" s="347" customFormat="1" x14ac:dyDescent="0.2">
      <c r="C50" s="280"/>
      <c r="D50" s="280"/>
      <c r="E50" s="280"/>
      <c r="F50" s="280"/>
      <c r="G50" s="280"/>
      <c r="H50" s="280"/>
      <c r="I50" s="280"/>
      <c r="J50" s="280"/>
      <c r="K50" s="280"/>
      <c r="L50" s="280"/>
      <c r="M50" s="280"/>
      <c r="N50" s="280"/>
      <c r="O50" s="280"/>
      <c r="P50" s="280"/>
    </row>
    <row r="51" spans="2:16" s="347" customFormat="1" ht="15.75" x14ac:dyDescent="0.25">
      <c r="C51" s="535" t="s">
        <v>120</v>
      </c>
      <c r="D51" s="536"/>
      <c r="E51" s="536"/>
      <c r="F51" s="536"/>
      <c r="G51" s="536"/>
      <c r="H51" s="536"/>
      <c r="I51" s="536"/>
      <c r="J51" s="536"/>
      <c r="K51" s="536"/>
      <c r="L51" s="536"/>
      <c r="M51" s="536"/>
      <c r="N51" s="536"/>
      <c r="O51" s="536"/>
      <c r="P51" s="536"/>
    </row>
    <row r="52" spans="2:16" s="347" customFormat="1" ht="15.75" x14ac:dyDescent="0.25">
      <c r="C52" s="535"/>
      <c r="D52" s="536"/>
      <c r="E52" s="536"/>
      <c r="F52" s="536"/>
      <c r="G52" s="536"/>
      <c r="H52" s="536"/>
      <c r="I52" s="536"/>
      <c r="J52" s="536"/>
      <c r="K52" s="536"/>
      <c r="L52" s="536"/>
      <c r="M52" s="536"/>
      <c r="N52" s="536"/>
      <c r="O52" s="536"/>
      <c r="P52" s="536"/>
    </row>
    <row r="53" spans="2:16" s="347" customFormat="1" ht="15" x14ac:dyDescent="0.2">
      <c r="C53" s="533" t="str">
        <f>+C26</f>
        <v xml:space="preserve"> If the number of staff exceeds 25   then rows must be added to the Budget, Staff Allocation</v>
      </c>
      <c r="D53" s="280"/>
      <c r="E53" s="280"/>
      <c r="F53" s="280"/>
      <c r="G53" s="280"/>
      <c r="H53" s="280"/>
      <c r="I53" s="280"/>
      <c r="J53" s="280"/>
      <c r="K53" s="280"/>
      <c r="L53" s="280"/>
      <c r="M53" s="280"/>
      <c r="N53" s="280"/>
      <c r="O53" s="280"/>
      <c r="P53" s="280"/>
    </row>
    <row r="54" spans="2:16" s="347" customFormat="1" ht="15" x14ac:dyDescent="0.2">
      <c r="C54" s="533" t="str">
        <f>+C27</f>
        <v>and Analyis tabs and then linked to the data for the additional individuals entered on the detailed Budget tab.</v>
      </c>
      <c r="D54" s="280"/>
      <c r="E54" s="280"/>
      <c r="F54" s="280"/>
      <c r="G54" s="280"/>
      <c r="H54" s="280"/>
      <c r="I54" s="280"/>
      <c r="J54" s="280"/>
      <c r="K54" s="280"/>
      <c r="L54" s="280"/>
      <c r="M54" s="280"/>
      <c r="N54" s="280"/>
      <c r="O54" s="280"/>
      <c r="P54" s="280"/>
    </row>
    <row r="55" spans="2:16" s="347" customFormat="1" ht="13.5" thickBot="1" x14ac:dyDescent="0.25">
      <c r="C55" s="266"/>
      <c r="D55" s="266"/>
      <c r="E55" s="266"/>
      <c r="F55" s="266"/>
      <c r="G55" s="266"/>
      <c r="H55" s="266"/>
      <c r="I55" s="266"/>
      <c r="J55" s="266"/>
      <c r="K55" s="266"/>
      <c r="L55" s="266"/>
      <c r="M55" s="266"/>
      <c r="N55" s="266"/>
      <c r="O55" s="266"/>
      <c r="P55" s="266"/>
    </row>
    <row r="56" spans="2:16" s="347" customFormat="1" x14ac:dyDescent="0.2">
      <c r="C56" s="280"/>
      <c r="D56" s="280"/>
      <c r="E56" s="280"/>
      <c r="F56" s="280"/>
      <c r="G56" s="280"/>
      <c r="H56" s="280"/>
      <c r="I56" s="280"/>
      <c r="J56" s="280"/>
      <c r="K56" s="280"/>
      <c r="L56" s="280"/>
      <c r="M56" s="280"/>
      <c r="N56" s="280"/>
      <c r="O56" s="280"/>
      <c r="P56" s="280"/>
    </row>
    <row r="57" spans="2:16" s="347" customFormat="1" x14ac:dyDescent="0.2">
      <c r="B57" s="312"/>
      <c r="C57" s="537" t="s">
        <v>184</v>
      </c>
      <c r="D57" s="538"/>
      <c r="E57" s="538"/>
      <c r="F57" s="538"/>
      <c r="G57" s="538"/>
      <c r="H57" s="538"/>
      <c r="I57" s="538"/>
      <c r="J57" s="538"/>
      <c r="K57" s="538"/>
      <c r="L57" s="538"/>
      <c r="M57" s="538"/>
      <c r="N57" s="538"/>
      <c r="O57" s="538"/>
      <c r="P57" s="538"/>
    </row>
    <row r="58" spans="2:16" s="347" customFormat="1" ht="15" x14ac:dyDescent="0.2">
      <c r="B58" s="312"/>
      <c r="C58" s="533" t="s">
        <v>123</v>
      </c>
      <c r="D58" s="538"/>
      <c r="E58" s="538"/>
      <c r="F58" s="538"/>
      <c r="G58" s="538"/>
      <c r="H58" s="538"/>
      <c r="I58" s="538"/>
      <c r="J58" s="538"/>
      <c r="K58" s="538"/>
      <c r="L58" s="538"/>
      <c r="M58" s="538"/>
      <c r="N58" s="538"/>
      <c r="O58" s="538"/>
      <c r="P58" s="538"/>
    </row>
    <row r="59" spans="2:16" s="347" customFormat="1" ht="15" x14ac:dyDescent="0.2">
      <c r="B59" s="312"/>
      <c r="C59" s="533" t="s">
        <v>124</v>
      </c>
      <c r="D59" s="538"/>
      <c r="E59" s="538"/>
      <c r="F59" s="538"/>
      <c r="G59" s="539"/>
      <c r="H59" s="538"/>
      <c r="I59" s="538"/>
      <c r="J59" s="538"/>
      <c r="K59" s="538"/>
      <c r="L59" s="538"/>
      <c r="M59" s="538"/>
      <c r="N59" s="538"/>
      <c r="O59" s="538"/>
      <c r="P59" s="538"/>
    </row>
    <row r="60" spans="2:16" s="347" customFormat="1" ht="15" x14ac:dyDescent="0.2">
      <c r="B60" s="312"/>
      <c r="C60" s="274" t="s">
        <v>127</v>
      </c>
      <c r="D60" s="538"/>
      <c r="E60" s="538"/>
      <c r="F60" s="538"/>
      <c r="G60" s="538"/>
      <c r="H60" s="538"/>
      <c r="I60" s="538"/>
      <c r="J60" s="538"/>
      <c r="K60" s="538"/>
      <c r="L60" s="538"/>
      <c r="M60" s="538"/>
      <c r="N60" s="538"/>
      <c r="O60" s="538"/>
      <c r="P60" s="538"/>
    </row>
    <row r="61" spans="2:16" s="347" customFormat="1" x14ac:dyDescent="0.2">
      <c r="B61" s="312"/>
      <c r="C61" s="275" t="s">
        <v>126</v>
      </c>
      <c r="D61" s="538"/>
      <c r="E61" s="538"/>
      <c r="F61" s="538"/>
      <c r="G61" s="538"/>
      <c r="H61" s="538"/>
      <c r="I61" s="538"/>
      <c r="J61" s="538"/>
      <c r="K61" s="538"/>
      <c r="L61" s="538"/>
      <c r="M61" s="538"/>
      <c r="N61" s="538"/>
      <c r="O61" s="538"/>
      <c r="P61" s="538"/>
    </row>
    <row r="62" spans="2:16" x14ac:dyDescent="0.2">
      <c r="C62" s="270"/>
      <c r="D62" s="265"/>
      <c r="E62" s="265"/>
      <c r="F62" s="265"/>
      <c r="G62" s="265"/>
      <c r="H62" s="265"/>
      <c r="I62" s="265"/>
      <c r="J62" s="265"/>
      <c r="K62" s="265"/>
      <c r="L62" s="265"/>
      <c r="M62" s="265"/>
      <c r="N62" s="265"/>
      <c r="O62" s="265"/>
      <c r="P62" s="265"/>
    </row>
    <row r="63" spans="2:16" ht="13.5" thickBot="1" x14ac:dyDescent="0.25">
      <c r="B63" s="180"/>
      <c r="C63" s="216"/>
      <c r="D63" s="216"/>
      <c r="E63" s="216"/>
      <c r="F63" s="216"/>
      <c r="G63" s="216"/>
      <c r="H63" s="216"/>
      <c r="I63" s="216"/>
      <c r="J63" s="216"/>
      <c r="K63" s="216"/>
      <c r="L63" s="216"/>
      <c r="M63" s="216"/>
      <c r="N63" s="216"/>
      <c r="O63" s="216"/>
      <c r="P63" s="216"/>
    </row>
    <row r="64" spans="2:16" ht="13.5" thickBot="1" x14ac:dyDescent="0.25"/>
    <row r="65" spans="2:5" ht="13.5" thickBot="1" x14ac:dyDescent="0.25">
      <c r="B65" t="s">
        <v>61</v>
      </c>
      <c r="C65" s="112"/>
      <c r="D65" s="113"/>
      <c r="E65" s="138" t="s">
        <v>84</v>
      </c>
    </row>
    <row r="66" spans="2:5" ht="13.5" thickBot="1" x14ac:dyDescent="0.25">
      <c r="C66" s="104"/>
      <c r="D66" s="105"/>
      <c r="E66" s="138" t="s">
        <v>85</v>
      </c>
    </row>
    <row r="67" spans="2:5" ht="13.5" thickBot="1" x14ac:dyDescent="0.25">
      <c r="C67" s="106"/>
      <c r="D67" s="107"/>
      <c r="E67" t="s">
        <v>86</v>
      </c>
    </row>
    <row r="68" spans="2:5" ht="13.5" thickBot="1" x14ac:dyDescent="0.25">
      <c r="C68" s="108"/>
      <c r="D68" s="109"/>
      <c r="E68" t="s">
        <v>87</v>
      </c>
    </row>
    <row r="69" spans="2:5" ht="13.5" thickBot="1" x14ac:dyDescent="0.25">
      <c r="C69" s="168"/>
      <c r="D69" s="169"/>
      <c r="E69" t="s">
        <v>88</v>
      </c>
    </row>
    <row r="70" spans="2:5" s="347" customFormat="1" ht="13.5" thickBot="1" x14ac:dyDescent="0.25">
      <c r="C70" s="476"/>
      <c r="D70" s="477"/>
      <c r="E70" s="347" t="s">
        <v>159</v>
      </c>
    </row>
    <row r="71" spans="2:5" s="347" customFormat="1" ht="13.5" thickBot="1" x14ac:dyDescent="0.25">
      <c r="C71" s="478"/>
      <c r="D71" s="479"/>
      <c r="E71" s="347" t="s">
        <v>160</v>
      </c>
    </row>
    <row r="72" spans="2:5" s="347" customFormat="1" ht="13.5" thickBot="1" x14ac:dyDescent="0.25">
      <c r="C72" s="480"/>
      <c r="D72" s="481"/>
      <c r="E72" s="347" t="s">
        <v>161</v>
      </c>
    </row>
    <row r="73" spans="2:5" s="347" customFormat="1" ht="13.5" thickBot="1" x14ac:dyDescent="0.25">
      <c r="C73" s="474"/>
      <c r="D73" s="475"/>
      <c r="E73" s="347" t="s">
        <v>162</v>
      </c>
    </row>
    <row r="74" spans="2:5" s="347" customFormat="1" ht="13.5" thickBot="1" x14ac:dyDescent="0.25">
      <c r="C74" s="482"/>
      <c r="D74" s="483"/>
      <c r="E74" s="347" t="s">
        <v>163</v>
      </c>
    </row>
    <row r="75" spans="2:5" s="347" customFormat="1" ht="13.5" thickBot="1" x14ac:dyDescent="0.25">
      <c r="C75" s="485"/>
      <c r="D75" s="486"/>
      <c r="E75" s="347" t="s">
        <v>164</v>
      </c>
    </row>
    <row r="76" spans="2:5" s="347" customFormat="1" ht="13.5" thickBot="1" x14ac:dyDescent="0.25">
      <c r="C76" s="504"/>
      <c r="D76" s="505"/>
      <c r="E76" s="347" t="s">
        <v>169</v>
      </c>
    </row>
    <row r="77" spans="2:5" s="347" customFormat="1" ht="13.5" thickBot="1" x14ac:dyDescent="0.25">
      <c r="C77" s="506"/>
      <c r="D77" s="507"/>
      <c r="E77" s="347" t="s">
        <v>170</v>
      </c>
    </row>
    <row r="78" spans="2:5" ht="13.5" thickBot="1" x14ac:dyDescent="0.25">
      <c r="C78" s="110"/>
      <c r="D78" s="111"/>
      <c r="E78" t="s">
        <v>62</v>
      </c>
    </row>
    <row r="79" spans="2:5" ht="13.5" thickBot="1" x14ac:dyDescent="0.25">
      <c r="C79" s="214"/>
      <c r="D79" s="215"/>
      <c r="E79" s="213" t="s">
        <v>103</v>
      </c>
    </row>
  </sheetData>
  <protectedRanges>
    <protectedRange sqref="C66:D66" name="Range1_1"/>
    <protectedRange sqref="G19 I19 K19" name="Budget sheet Prog Serv_6_1"/>
  </protectedRanges>
  <phoneticPr fontId="10" type="noConversion"/>
  <pageMargins left="0.75" right="0.75" top="1" bottom="1" header="0.5" footer="0.5"/>
  <pageSetup scale="38" orientation="landscape"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topLeftCell="A149" zoomScaleNormal="100" workbookViewId="0">
      <selection activeCell="M176" sqref="M176"/>
    </sheetView>
  </sheetViews>
  <sheetFormatPr defaultRowHeight="12.75" x14ac:dyDescent="0.2"/>
  <cols>
    <col min="1" max="1" width="7.140625" customWidth="1"/>
    <col min="2" max="2" width="38.7109375" customWidth="1"/>
    <col min="3" max="3" width="11.28515625" style="30" customWidth="1"/>
    <col min="4" max="4" width="9.5703125" style="30" customWidth="1"/>
    <col min="5" max="5" width="9.7109375" style="30" customWidth="1"/>
    <col min="6" max="6" width="10.28515625" style="30" customWidth="1"/>
    <col min="7" max="7" width="13.7109375" customWidth="1"/>
    <col min="8" max="8" width="12" hidden="1" customWidth="1"/>
    <col min="9" max="9" width="13.5703125" style="380" customWidth="1"/>
    <col min="10" max="10" width="10.85546875" style="380" hidden="1" customWidth="1"/>
    <col min="11" max="11" width="13.140625" customWidth="1"/>
    <col min="12" max="12" width="12.7109375" style="380" hidden="1" customWidth="1"/>
    <col min="13" max="13" width="12" customWidth="1"/>
    <col min="14" max="14" width="12.28515625" hidden="1" customWidth="1"/>
    <col min="15" max="18" width="12.28515625" style="347" hidden="1" customWidth="1"/>
    <col min="19" max="21" width="12.7109375" style="347" hidden="1" customWidth="1"/>
    <col min="22" max="22" width="12.5703125" style="347" hidden="1" customWidth="1"/>
    <col min="23" max="23" width="12.7109375" style="347" hidden="1" customWidth="1"/>
    <col min="24" max="26" width="13.85546875" style="347" hidden="1" customWidth="1"/>
    <col min="27" max="28" width="12.7109375" style="347" hidden="1" customWidth="1"/>
    <col min="29" max="29" width="12.7109375" customWidth="1"/>
    <col min="30" max="30" width="21.5703125" style="369" customWidth="1"/>
    <col min="31" max="31" width="11.28515625" style="369" bestFit="1" customWidth="1"/>
    <col min="32" max="32" width="11.140625" customWidth="1"/>
  </cols>
  <sheetData>
    <row r="1" spans="1:31" x14ac:dyDescent="0.2">
      <c r="A1" s="83" t="s">
        <v>202</v>
      </c>
      <c r="AC1" s="75">
        <f ca="1">TODAY()</f>
        <v>45723</v>
      </c>
    </row>
    <row r="2" spans="1:31" x14ac:dyDescent="0.2">
      <c r="A2" s="83" t="s">
        <v>129</v>
      </c>
    </row>
    <row r="3" spans="1:31" x14ac:dyDescent="0.2">
      <c r="A3" s="83" t="s">
        <v>130</v>
      </c>
    </row>
    <row r="4" spans="1:31" x14ac:dyDescent="0.2">
      <c r="A4" s="83" t="s">
        <v>144</v>
      </c>
    </row>
    <row r="5" spans="1:31" x14ac:dyDescent="0.2">
      <c r="A5" s="143" t="s">
        <v>143</v>
      </c>
    </row>
    <row r="6" spans="1:31" s="347" customFormat="1" hidden="1" x14ac:dyDescent="0.2">
      <c r="A6" s="143" t="s">
        <v>199</v>
      </c>
      <c r="C6" s="30"/>
      <c r="D6" s="30"/>
      <c r="E6" s="30"/>
      <c r="F6" s="30"/>
      <c r="I6" s="380"/>
      <c r="J6" s="380"/>
      <c r="L6" s="380"/>
      <c r="AD6" s="369"/>
      <c r="AE6" s="369"/>
    </row>
    <row r="7" spans="1:31" s="347" customFormat="1" hidden="1" x14ac:dyDescent="0.2">
      <c r="A7" s="143" t="s">
        <v>199</v>
      </c>
      <c r="C7" s="30"/>
      <c r="D7" s="30"/>
      <c r="E7" s="30"/>
      <c r="F7" s="30"/>
      <c r="I7" s="380"/>
      <c r="J7" s="380"/>
      <c r="L7" s="380"/>
      <c r="AD7" s="369"/>
      <c r="AE7" s="369"/>
    </row>
    <row r="8" spans="1:31" s="347" customFormat="1" hidden="1" x14ac:dyDescent="0.2">
      <c r="A8" s="143" t="s">
        <v>199</v>
      </c>
      <c r="C8" s="30"/>
      <c r="D8" s="30"/>
      <c r="E8" s="30"/>
      <c r="F8" s="30"/>
      <c r="I8" s="380"/>
      <c r="J8" s="380"/>
      <c r="K8" s="380"/>
      <c r="L8" s="380"/>
      <c r="M8" s="380"/>
      <c r="N8" s="380"/>
      <c r="O8" s="380"/>
      <c r="P8" s="380"/>
      <c r="Q8" s="380"/>
      <c r="R8" s="380"/>
      <c r="S8" s="380"/>
      <c r="T8" s="380"/>
      <c r="U8" s="380"/>
      <c r="AD8" s="369"/>
      <c r="AE8" s="369"/>
    </row>
    <row r="9" spans="1:31" s="347" customFormat="1" hidden="1" x14ac:dyDescent="0.2">
      <c r="A9" s="143" t="s">
        <v>199</v>
      </c>
      <c r="C9" s="30"/>
      <c r="D9" s="30"/>
      <c r="E9" s="30"/>
      <c r="F9" s="30"/>
      <c r="I9" s="380"/>
      <c r="J9" s="380"/>
      <c r="K9" s="380"/>
      <c r="L9" s="380"/>
      <c r="M9" s="380"/>
      <c r="N9" s="380"/>
      <c r="O9" s="380"/>
      <c r="P9" s="380"/>
      <c r="Q9" s="380"/>
      <c r="R9" s="380"/>
      <c r="S9" s="380"/>
      <c r="T9" s="380"/>
      <c r="U9" s="380"/>
      <c r="AD9" s="369"/>
      <c r="AE9" s="369"/>
    </row>
    <row r="10" spans="1:31" s="347" customFormat="1" hidden="1" x14ac:dyDescent="0.2">
      <c r="A10" s="143" t="s">
        <v>199</v>
      </c>
      <c r="C10" s="30"/>
      <c r="D10" s="30"/>
      <c r="E10" s="30"/>
      <c r="F10" s="30"/>
      <c r="I10" s="380"/>
      <c r="J10" s="380"/>
      <c r="K10" s="380"/>
      <c r="L10" s="380"/>
      <c r="M10" s="380"/>
      <c r="N10" s="380"/>
      <c r="O10" s="380"/>
      <c r="P10" s="380"/>
      <c r="Q10" s="380"/>
      <c r="R10" s="380"/>
      <c r="S10" s="380"/>
      <c r="T10" s="380"/>
      <c r="U10" s="380"/>
      <c r="AD10" s="369"/>
      <c r="AE10" s="369"/>
    </row>
    <row r="11" spans="1:31" s="347" customFormat="1" hidden="1" x14ac:dyDescent="0.2">
      <c r="A11" s="143" t="s">
        <v>199</v>
      </c>
      <c r="C11" s="30"/>
      <c r="D11" s="30"/>
      <c r="E11" s="30"/>
      <c r="F11" s="30"/>
      <c r="I11" s="380"/>
      <c r="J11" s="380"/>
      <c r="K11" s="380"/>
      <c r="L11" s="380"/>
      <c r="M11" s="380"/>
      <c r="N11" s="380"/>
      <c r="O11" s="380"/>
      <c r="P11" s="380"/>
      <c r="Q11" s="380"/>
      <c r="R11" s="380"/>
      <c r="S11" s="380"/>
      <c r="T11" s="380"/>
      <c r="U11" s="380"/>
      <c r="AD11" s="369"/>
      <c r="AE11" s="369"/>
    </row>
    <row r="12" spans="1:31" s="347" customFormat="1" hidden="1" x14ac:dyDescent="0.2">
      <c r="A12" s="143" t="s">
        <v>199</v>
      </c>
      <c r="C12" s="30"/>
      <c r="D12" s="30"/>
      <c r="E12" s="30"/>
      <c r="F12" s="30"/>
      <c r="I12" s="380"/>
      <c r="J12" s="380"/>
      <c r="K12" s="380"/>
      <c r="L12" s="380"/>
      <c r="M12" s="380"/>
      <c r="N12" s="380"/>
      <c r="O12" s="380"/>
      <c r="P12" s="380"/>
      <c r="Q12" s="380"/>
      <c r="R12" s="380"/>
      <c r="S12" s="380"/>
      <c r="T12" s="380"/>
      <c r="U12" s="380"/>
      <c r="AD12" s="369"/>
      <c r="AE12" s="369"/>
    </row>
    <row r="13" spans="1:31" x14ac:dyDescent="0.2">
      <c r="A13" s="83" t="s">
        <v>201</v>
      </c>
    </row>
    <row r="15" spans="1:31" ht="13.5" thickBot="1" x14ac:dyDescent="0.25">
      <c r="A15" s="22"/>
      <c r="B15" s="15"/>
      <c r="C15" s="34"/>
      <c r="D15" s="34"/>
      <c r="E15" s="34"/>
      <c r="F15" s="34"/>
      <c r="G15" s="38"/>
      <c r="H15" s="38"/>
      <c r="I15" s="384"/>
      <c r="J15" s="384"/>
      <c r="K15" s="38"/>
      <c r="L15" s="384"/>
      <c r="M15" s="38"/>
      <c r="N15" s="38"/>
      <c r="O15" s="38"/>
      <c r="P15" s="38"/>
      <c r="Q15" s="38"/>
      <c r="R15" s="38"/>
      <c r="S15" s="38"/>
      <c r="T15" s="38"/>
      <c r="U15" s="38"/>
      <c r="V15" s="38"/>
      <c r="W15" s="38"/>
      <c r="X15" s="38"/>
      <c r="Y15" s="38"/>
      <c r="Z15" s="38"/>
      <c r="AA15" s="38"/>
      <c r="AB15" s="38"/>
      <c r="AC15" s="39"/>
    </row>
    <row r="16" spans="1:31" x14ac:dyDescent="0.2">
      <c r="A16" s="570"/>
      <c r="B16" s="571"/>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2"/>
    </row>
    <row r="17" spans="1:32" ht="15.75" x14ac:dyDescent="0.25">
      <c r="A17" s="580" t="s">
        <v>186</v>
      </c>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2"/>
    </row>
    <row r="18" spans="1:32" ht="24" customHeight="1" x14ac:dyDescent="0.2">
      <c r="A18" s="573" t="s">
        <v>187</v>
      </c>
      <c r="B18" s="574"/>
      <c r="C18" s="202" t="s">
        <v>7</v>
      </c>
      <c r="D18" s="202" t="s">
        <v>9</v>
      </c>
      <c r="E18" s="202" t="s">
        <v>11</v>
      </c>
      <c r="F18" s="189"/>
      <c r="G18" s="197" t="s">
        <v>58</v>
      </c>
      <c r="H18" s="146" t="str">
        <f>+$G$19</f>
        <v xml:space="preserve">   WIOA Youth In School</v>
      </c>
      <c r="I18" s="540" t="s">
        <v>58</v>
      </c>
      <c r="J18" s="182" t="str">
        <f>+$I$19</f>
        <v xml:space="preserve">  WIOA Youth Out of School</v>
      </c>
      <c r="K18" s="542" t="s">
        <v>58</v>
      </c>
      <c r="L18" s="182" t="str">
        <f>+$K$19</f>
        <v xml:space="preserve">  JAG IN SCHOOL</v>
      </c>
      <c r="M18" s="544" t="s">
        <v>58</v>
      </c>
      <c r="N18" s="182" t="str">
        <f>+$M$19</f>
        <v xml:space="preserve"> JAG OUT OF SCHOOL</v>
      </c>
      <c r="O18" s="427" t="s">
        <v>58</v>
      </c>
      <c r="P18" s="147" t="str">
        <f>+O19</f>
        <v xml:space="preserve"> ENTER FUND SOURCE HERE</v>
      </c>
      <c r="Q18" s="546" t="s">
        <v>58</v>
      </c>
      <c r="R18" s="147" t="str">
        <f>+$Q$19</f>
        <v xml:space="preserve"> ENTER FUND SOURCE HERE</v>
      </c>
      <c r="S18" s="363" t="s">
        <v>58</v>
      </c>
      <c r="T18" s="135" t="str">
        <f>+$S$19</f>
        <v xml:space="preserve"> ENTER FUND SOURCE HERE</v>
      </c>
      <c r="U18" s="440" t="s">
        <v>58</v>
      </c>
      <c r="V18" s="147" t="str">
        <f>+$U$19</f>
        <v xml:space="preserve"> ENTER FUND SOURCE HERE</v>
      </c>
      <c r="W18" s="469" t="s">
        <v>58</v>
      </c>
      <c r="X18" s="548" t="str">
        <f>+$W$19</f>
        <v xml:space="preserve"> ENTER FUND SOURCE HERE</v>
      </c>
      <c r="Y18" s="508" t="s">
        <v>58</v>
      </c>
      <c r="Z18" s="465" t="str">
        <f>+$Y$19</f>
        <v xml:space="preserve"> ENTER FUND SOURCE HERE</v>
      </c>
      <c r="AA18" s="484" t="s">
        <v>58</v>
      </c>
      <c r="AB18" s="147" t="str">
        <f>+$AA$19</f>
        <v xml:space="preserve"> ENTER FUND SOURCE HERE</v>
      </c>
      <c r="AC18" s="42"/>
    </row>
    <row r="19" spans="1:32" ht="22.5" x14ac:dyDescent="0.2">
      <c r="A19" s="43"/>
      <c r="B19" s="9" t="s">
        <v>91</v>
      </c>
      <c r="C19" s="201" t="s">
        <v>8</v>
      </c>
      <c r="D19" s="201" t="s">
        <v>10</v>
      </c>
      <c r="E19" s="201" t="s">
        <v>12</v>
      </c>
      <c r="F19" s="188"/>
      <c r="G19" s="144" t="str">
        <f>RIGHT('BUDGET SUMMARY'!$A$2,LEN($A$2)-15)</f>
        <v xml:space="preserve">   WIOA Youth In School</v>
      </c>
      <c r="H19" s="6" t="s">
        <v>47</v>
      </c>
      <c r="I19" s="541" t="str">
        <f>RIGHT('BUDGET SUMMARY'!$A$3,LEN($A$3)-15)</f>
        <v xml:space="preserve">  WIOA Youth Out of School</v>
      </c>
      <c r="J19" s="6" t="s">
        <v>47</v>
      </c>
      <c r="K19" s="543" t="str">
        <f>RIGHT('BUDGET SUMMARY'!$A$4,LEN($A$4)-15)</f>
        <v xml:space="preserve">  JAG IN SCHOOL</v>
      </c>
      <c r="L19" s="6" t="s">
        <v>47</v>
      </c>
      <c r="M19" s="545" t="str">
        <f>RIGHT('BUDGET SUMMARY'!$A$5,LEN($A$5)-15)</f>
        <v xml:space="preserve"> JAG OUT OF SCHOOL</v>
      </c>
      <c r="N19" s="6" t="s">
        <v>47</v>
      </c>
      <c r="O19" s="424" t="str">
        <f>RIGHT('BUDGET SUMMARY'!$A$6,LEN($A$6)-15)</f>
        <v xml:space="preserve"> ENTER FUND SOURCE HERE</v>
      </c>
      <c r="P19" s="6" t="s">
        <v>47</v>
      </c>
      <c r="Q19" s="547" t="str">
        <f>RIGHT('BUDGET SUMMARY'!$A$7,LEN($A$7)-15)</f>
        <v xml:space="preserve"> ENTER FUND SOURCE HERE</v>
      </c>
      <c r="R19" s="6" t="s">
        <v>47</v>
      </c>
      <c r="S19" s="364" t="str">
        <f>RIGHT('BUDGET SUMMARY'!$A$8,LEN($A$8)-15)</f>
        <v xml:space="preserve"> ENTER FUND SOURCE HERE</v>
      </c>
      <c r="T19" s="6" t="s">
        <v>47</v>
      </c>
      <c r="U19" s="467" t="str">
        <f>RIGHT('BUDGET SUMMARY'!$A$9,LEN($A$9)-15)</f>
        <v xml:space="preserve"> ENTER FUND SOURCE HERE</v>
      </c>
      <c r="V19" s="6" t="s">
        <v>47</v>
      </c>
      <c r="W19" s="468" t="str">
        <f>RIGHT('BUDGET SUMMARY'!$A$10,LEN($A$10)-15)</f>
        <v xml:space="preserve"> ENTER FUND SOURCE HERE</v>
      </c>
      <c r="X19" s="6" t="s">
        <v>47</v>
      </c>
      <c r="Y19" s="509" t="str">
        <f>RIGHT('BUDGET SUMMARY'!$A$11,LEN($A$11)-15)</f>
        <v xml:space="preserve"> ENTER FUND SOURCE HERE</v>
      </c>
      <c r="Z19" s="6" t="s">
        <v>47</v>
      </c>
      <c r="AA19" s="487" t="str">
        <f>RIGHT('BUDGET SUMMARY'!$A$12,LEN($A$12)-15)</f>
        <v xml:space="preserve"> ENTER FUND SOURCE HERE</v>
      </c>
      <c r="AB19" s="6" t="s">
        <v>47</v>
      </c>
      <c r="AC19" s="44" t="s">
        <v>37</v>
      </c>
    </row>
    <row r="20" spans="1:32" x14ac:dyDescent="0.2">
      <c r="A20" s="89" t="s">
        <v>59</v>
      </c>
      <c r="B20" s="76"/>
      <c r="C20" s="201"/>
      <c r="D20" s="201"/>
      <c r="E20" s="201"/>
      <c r="F20" s="188"/>
      <c r="G20" s="82">
        <v>0.2</v>
      </c>
      <c r="H20" s="77"/>
      <c r="I20" s="399">
        <v>0.1</v>
      </c>
      <c r="J20" s="381"/>
      <c r="K20" s="82">
        <v>0.45</v>
      </c>
      <c r="L20" s="401"/>
      <c r="M20" s="82">
        <v>0.25</v>
      </c>
      <c r="N20" s="198"/>
      <c r="O20" s="82"/>
      <c r="P20" s="198"/>
      <c r="Q20" s="82"/>
      <c r="R20" s="198"/>
      <c r="S20" s="82"/>
      <c r="T20" s="198"/>
      <c r="U20" s="82"/>
      <c r="V20" s="415"/>
      <c r="W20" s="463"/>
      <c r="X20" s="198"/>
      <c r="Y20" s="463"/>
      <c r="Z20" s="198"/>
      <c r="AA20" s="463"/>
      <c r="AB20" s="198"/>
      <c r="AC20" s="44"/>
    </row>
    <row r="21" spans="1:32" s="347" customFormat="1" x14ac:dyDescent="0.2">
      <c r="A21" s="89"/>
      <c r="B21" s="76" t="s">
        <v>196</v>
      </c>
      <c r="C21" s="201"/>
      <c r="D21" s="201"/>
      <c r="E21" s="201"/>
      <c r="F21" s="188"/>
      <c r="G21" s="553"/>
      <c r="H21" s="553"/>
      <c r="I21" s="554"/>
      <c r="J21" s="555"/>
      <c r="K21" s="553"/>
      <c r="L21" s="561"/>
      <c r="M21" s="553"/>
      <c r="N21" s="556"/>
      <c r="O21" s="553"/>
      <c r="P21" s="557"/>
      <c r="Q21" s="553"/>
      <c r="R21" s="557"/>
      <c r="S21" s="553"/>
      <c r="T21" s="557"/>
      <c r="U21" s="553"/>
      <c r="V21" s="558"/>
      <c r="W21" s="559"/>
      <c r="X21" s="557"/>
      <c r="Y21" s="559"/>
      <c r="Z21" s="557"/>
      <c r="AA21" s="559"/>
      <c r="AB21" s="557"/>
      <c r="AC21" s="560"/>
      <c r="AD21" s="369"/>
      <c r="AE21" s="379"/>
      <c r="AF21" s="406"/>
    </row>
    <row r="22" spans="1:32" x14ac:dyDescent="0.2">
      <c r="A22" s="45">
        <v>1</v>
      </c>
      <c r="B22" s="346"/>
      <c r="C22" s="344"/>
      <c r="D22" s="345"/>
      <c r="E22" s="345"/>
      <c r="F22" s="186"/>
      <c r="G22" s="187">
        <f>ROUND($C22*$D22*$E22*$G$20,0)</f>
        <v>0</v>
      </c>
      <c r="H22" s="187"/>
      <c r="I22" s="387">
        <f t="shared" ref="I22:I29" si="0">ROUND($C22*$D22*$E22*$I$20,0)</f>
        <v>0</v>
      </c>
      <c r="J22" s="386"/>
      <c r="K22" s="187">
        <f t="shared" ref="K22:K29" si="1">ROUND($C22*$D22*$E22*$K$20,0)</f>
        <v>0</v>
      </c>
      <c r="M22" s="411">
        <f t="shared" ref="M22:AA46" si="2">ROUND($C22*$D22*$E22*M$20,0)</f>
        <v>0</v>
      </c>
      <c r="O22" s="411">
        <f t="shared" si="2"/>
        <v>0</v>
      </c>
      <c r="P22" s="415"/>
      <c r="Q22" s="411">
        <f t="shared" si="2"/>
        <v>0</v>
      </c>
      <c r="R22" s="415"/>
      <c r="S22" s="187">
        <f t="shared" si="2"/>
        <v>0</v>
      </c>
      <c r="T22" s="199"/>
      <c r="U22" s="411">
        <f t="shared" si="2"/>
        <v>0</v>
      </c>
      <c r="V22" s="415"/>
      <c r="W22" s="411">
        <f t="shared" si="2"/>
        <v>0</v>
      </c>
      <c r="X22" s="415"/>
      <c r="Y22" s="411">
        <f t="shared" si="2"/>
        <v>0</v>
      </c>
      <c r="Z22" s="415"/>
      <c r="AA22" s="411">
        <f t="shared" si="2"/>
        <v>0</v>
      </c>
      <c r="AB22" s="199"/>
      <c r="AC22" s="350">
        <f t="shared" ref="AC22:AC46" si="3">SUM(G22:AB22)</f>
        <v>0</v>
      </c>
      <c r="AF22" s="406"/>
    </row>
    <row r="23" spans="1:32" x14ac:dyDescent="0.2">
      <c r="A23" s="45">
        <v>2</v>
      </c>
      <c r="B23" s="346"/>
      <c r="C23" s="344"/>
      <c r="D23" s="345"/>
      <c r="E23" s="345"/>
      <c r="F23" s="186"/>
      <c r="G23" s="187">
        <f>ROUND($C23*$D23*$E23*$G$20,0)</f>
        <v>0</v>
      </c>
      <c r="H23" s="411"/>
      <c r="I23" s="387">
        <f t="shared" si="0"/>
        <v>0</v>
      </c>
      <c r="J23" s="413"/>
      <c r="K23" s="187">
        <f t="shared" si="1"/>
        <v>0</v>
      </c>
      <c r="L23" s="413"/>
      <c r="M23" s="411">
        <f t="shared" si="2"/>
        <v>0</v>
      </c>
      <c r="N23" s="415"/>
      <c r="O23" s="411">
        <f t="shared" si="2"/>
        <v>0</v>
      </c>
      <c r="P23" s="415"/>
      <c r="Q23" s="411">
        <f t="shared" si="2"/>
        <v>0</v>
      </c>
      <c r="R23" s="415"/>
      <c r="S23" s="187">
        <f t="shared" si="2"/>
        <v>0</v>
      </c>
      <c r="T23" s="199"/>
      <c r="U23" s="411">
        <f t="shared" si="2"/>
        <v>0</v>
      </c>
      <c r="V23" s="415"/>
      <c r="W23" s="411">
        <f t="shared" si="2"/>
        <v>0</v>
      </c>
      <c r="X23" s="415"/>
      <c r="Y23" s="411">
        <f t="shared" si="2"/>
        <v>0</v>
      </c>
      <c r="Z23" s="415"/>
      <c r="AA23" s="411">
        <f t="shared" si="2"/>
        <v>0</v>
      </c>
      <c r="AB23" s="199"/>
      <c r="AC23" s="350">
        <f t="shared" si="3"/>
        <v>0</v>
      </c>
      <c r="AD23" s="379"/>
      <c r="AE23" s="379"/>
      <c r="AF23" s="406"/>
    </row>
    <row r="24" spans="1:32" x14ac:dyDescent="0.2">
      <c r="A24" s="45">
        <v>3</v>
      </c>
      <c r="B24" s="353"/>
      <c r="C24" s="351"/>
      <c r="D24" s="352"/>
      <c r="E24" s="352"/>
      <c r="F24" s="186"/>
      <c r="G24" s="187">
        <f>ROUND($C24*$D24*$E24*$G$20,0)</f>
        <v>0</v>
      </c>
      <c r="H24" s="411"/>
      <c r="I24" s="387">
        <f t="shared" si="0"/>
        <v>0</v>
      </c>
      <c r="J24" s="413"/>
      <c r="K24" s="187">
        <f t="shared" si="1"/>
        <v>0</v>
      </c>
      <c r="L24" s="413"/>
      <c r="M24" s="411">
        <f t="shared" si="2"/>
        <v>0</v>
      </c>
      <c r="N24" s="415"/>
      <c r="O24" s="411">
        <f t="shared" si="2"/>
        <v>0</v>
      </c>
      <c r="P24" s="415"/>
      <c r="Q24" s="411">
        <f t="shared" si="2"/>
        <v>0</v>
      </c>
      <c r="R24" s="415"/>
      <c r="S24" s="187">
        <f t="shared" si="2"/>
        <v>0</v>
      </c>
      <c r="T24" s="199"/>
      <c r="U24" s="411">
        <f t="shared" si="2"/>
        <v>0</v>
      </c>
      <c r="V24" s="415"/>
      <c r="W24" s="411">
        <f t="shared" si="2"/>
        <v>0</v>
      </c>
      <c r="X24" s="415"/>
      <c r="Y24" s="411">
        <f t="shared" si="2"/>
        <v>0</v>
      </c>
      <c r="Z24" s="415"/>
      <c r="AA24" s="411">
        <f t="shared" si="2"/>
        <v>0</v>
      </c>
      <c r="AB24" s="199"/>
      <c r="AC24" s="350">
        <f t="shared" si="3"/>
        <v>0</v>
      </c>
    </row>
    <row r="25" spans="1:32" s="158" customFormat="1" x14ac:dyDescent="0.2">
      <c r="A25" s="564">
        <v>4</v>
      </c>
      <c r="B25" s="365"/>
      <c r="C25" s="358"/>
      <c r="D25" s="352"/>
      <c r="E25" s="352"/>
      <c r="F25" s="366"/>
      <c r="G25" s="187">
        <f t="shared" ref="G25:G32" si="4">ROUND($C25*$D25*$E25*$G$20,0)</f>
        <v>0</v>
      </c>
      <c r="H25" s="412"/>
      <c r="I25" s="387">
        <f t="shared" si="0"/>
        <v>0</v>
      </c>
      <c r="J25" s="414"/>
      <c r="K25" s="187">
        <f t="shared" si="1"/>
        <v>0</v>
      </c>
      <c r="L25" s="414"/>
      <c r="M25" s="411">
        <f t="shared" si="2"/>
        <v>0</v>
      </c>
      <c r="N25" s="417"/>
      <c r="O25" s="411">
        <f t="shared" si="2"/>
        <v>0</v>
      </c>
      <c r="P25" s="417"/>
      <c r="Q25" s="411">
        <f t="shared" si="2"/>
        <v>0</v>
      </c>
      <c r="R25" s="417"/>
      <c r="S25" s="187">
        <f t="shared" si="2"/>
        <v>0</v>
      </c>
      <c r="U25" s="411">
        <f t="shared" si="2"/>
        <v>0</v>
      </c>
      <c r="V25" s="415"/>
      <c r="W25" s="411">
        <f t="shared" si="2"/>
        <v>0</v>
      </c>
      <c r="X25" s="415"/>
      <c r="Y25" s="411">
        <f t="shared" si="2"/>
        <v>0</v>
      </c>
      <c r="Z25" s="415"/>
      <c r="AA25" s="411">
        <f t="shared" si="2"/>
        <v>0</v>
      </c>
      <c r="AB25" s="199"/>
      <c r="AC25" s="350">
        <f t="shared" si="3"/>
        <v>0</v>
      </c>
      <c r="AD25" s="372"/>
      <c r="AE25" s="372"/>
    </row>
    <row r="26" spans="1:32" x14ac:dyDescent="0.2">
      <c r="A26" s="45">
        <v>5</v>
      </c>
      <c r="B26" s="348"/>
      <c r="C26" s="351"/>
      <c r="D26" s="354"/>
      <c r="E26" s="352"/>
      <c r="F26" s="186"/>
      <c r="G26" s="187">
        <f t="shared" si="4"/>
        <v>0</v>
      </c>
      <c r="H26" s="411"/>
      <c r="I26" s="387">
        <f t="shared" si="0"/>
        <v>0</v>
      </c>
      <c r="J26" s="413"/>
      <c r="K26" s="187">
        <f t="shared" si="1"/>
        <v>0</v>
      </c>
      <c r="L26" s="413"/>
      <c r="M26" s="411">
        <f t="shared" si="2"/>
        <v>0</v>
      </c>
      <c r="N26" s="415"/>
      <c r="O26" s="411">
        <f t="shared" si="2"/>
        <v>0</v>
      </c>
      <c r="P26" s="415"/>
      <c r="Q26" s="411">
        <f t="shared" si="2"/>
        <v>0</v>
      </c>
      <c r="R26" s="415"/>
      <c r="S26" s="187">
        <f t="shared" si="2"/>
        <v>0</v>
      </c>
      <c r="T26" s="199"/>
      <c r="U26" s="411">
        <f t="shared" si="2"/>
        <v>0</v>
      </c>
      <c r="V26" s="415"/>
      <c r="W26" s="411">
        <f t="shared" si="2"/>
        <v>0</v>
      </c>
      <c r="X26" s="415"/>
      <c r="Y26" s="411">
        <f t="shared" si="2"/>
        <v>0</v>
      </c>
      <c r="Z26" s="415"/>
      <c r="AA26" s="411">
        <f t="shared" si="2"/>
        <v>0</v>
      </c>
      <c r="AB26" s="199"/>
      <c r="AC26" s="350">
        <f t="shared" si="3"/>
        <v>0</v>
      </c>
    </row>
    <row r="27" spans="1:32" x14ac:dyDescent="0.2">
      <c r="A27" s="45">
        <v>6</v>
      </c>
      <c r="B27" s="348"/>
      <c r="C27" s="351"/>
      <c r="D27" s="352"/>
      <c r="E27" s="352"/>
      <c r="F27" s="186"/>
      <c r="G27" s="187">
        <f t="shared" si="4"/>
        <v>0</v>
      </c>
      <c r="H27" s="411"/>
      <c r="I27" s="387">
        <f t="shared" si="0"/>
        <v>0</v>
      </c>
      <c r="J27" s="413"/>
      <c r="K27" s="187">
        <f t="shared" si="1"/>
        <v>0</v>
      </c>
      <c r="L27" s="413"/>
      <c r="M27" s="411">
        <f t="shared" si="2"/>
        <v>0</v>
      </c>
      <c r="O27" s="411">
        <f t="shared" si="2"/>
        <v>0</v>
      </c>
      <c r="P27" s="415"/>
      <c r="Q27" s="411">
        <f t="shared" si="2"/>
        <v>0</v>
      </c>
      <c r="R27" s="415"/>
      <c r="S27" s="187">
        <f t="shared" si="2"/>
        <v>0</v>
      </c>
      <c r="T27" s="199"/>
      <c r="U27" s="411">
        <f t="shared" si="2"/>
        <v>0</v>
      </c>
      <c r="V27" s="415"/>
      <c r="W27" s="411">
        <f t="shared" si="2"/>
        <v>0</v>
      </c>
      <c r="X27" s="415"/>
      <c r="Y27" s="411">
        <f t="shared" si="2"/>
        <v>0</v>
      </c>
      <c r="Z27" s="415"/>
      <c r="AA27" s="411">
        <f t="shared" si="2"/>
        <v>0</v>
      </c>
      <c r="AB27" s="199"/>
      <c r="AC27" s="350">
        <f t="shared" si="3"/>
        <v>0</v>
      </c>
    </row>
    <row r="28" spans="1:32" x14ac:dyDescent="0.2">
      <c r="A28" s="45">
        <v>7</v>
      </c>
      <c r="B28" s="361"/>
      <c r="C28" s="358"/>
      <c r="D28" s="360"/>
      <c r="E28" s="360"/>
      <c r="F28" s="186"/>
      <c r="G28" s="187">
        <f t="shared" si="4"/>
        <v>0</v>
      </c>
      <c r="H28" s="411"/>
      <c r="I28" s="387">
        <f t="shared" si="0"/>
        <v>0</v>
      </c>
      <c r="J28" s="413"/>
      <c r="K28" s="187">
        <f t="shared" si="1"/>
        <v>0</v>
      </c>
      <c r="L28" s="413"/>
      <c r="M28" s="411">
        <f t="shared" si="2"/>
        <v>0</v>
      </c>
      <c r="N28" s="415"/>
      <c r="O28" s="411">
        <f t="shared" si="2"/>
        <v>0</v>
      </c>
      <c r="P28" s="415"/>
      <c r="Q28" s="411">
        <f t="shared" si="2"/>
        <v>0</v>
      </c>
      <c r="R28" s="415"/>
      <c r="S28" s="187">
        <f t="shared" si="2"/>
        <v>0</v>
      </c>
      <c r="T28" s="199"/>
      <c r="U28" s="411">
        <f t="shared" si="2"/>
        <v>0</v>
      </c>
      <c r="V28" s="415"/>
      <c r="W28" s="411">
        <f t="shared" si="2"/>
        <v>0</v>
      </c>
      <c r="X28" s="415"/>
      <c r="Y28" s="411">
        <f t="shared" si="2"/>
        <v>0</v>
      </c>
      <c r="Z28" s="415"/>
      <c r="AA28" s="411">
        <f t="shared" si="2"/>
        <v>0</v>
      </c>
      <c r="AB28" s="199"/>
      <c r="AC28" s="350">
        <f t="shared" si="3"/>
        <v>0</v>
      </c>
    </row>
    <row r="29" spans="1:32" x14ac:dyDescent="0.2">
      <c r="A29" s="45">
        <v>8</v>
      </c>
      <c r="B29" s="361"/>
      <c r="C29" s="358"/>
      <c r="D29" s="360"/>
      <c r="E29" s="360"/>
      <c r="F29" s="186"/>
      <c r="G29" s="187">
        <f t="shared" si="4"/>
        <v>0</v>
      </c>
      <c r="H29" s="187"/>
      <c r="I29" s="387">
        <f t="shared" si="0"/>
        <v>0</v>
      </c>
      <c r="J29" s="413"/>
      <c r="K29" s="187">
        <f t="shared" si="1"/>
        <v>0</v>
      </c>
      <c r="L29" s="413"/>
      <c r="M29" s="411">
        <f t="shared" si="2"/>
        <v>0</v>
      </c>
      <c r="N29" s="415"/>
      <c r="O29" s="411">
        <f t="shared" si="2"/>
        <v>0</v>
      </c>
      <c r="P29" s="415"/>
      <c r="Q29" s="411">
        <f t="shared" si="2"/>
        <v>0</v>
      </c>
      <c r="R29" s="415"/>
      <c r="S29" s="187">
        <f t="shared" si="2"/>
        <v>0</v>
      </c>
      <c r="T29" s="199"/>
      <c r="U29" s="411">
        <f t="shared" si="2"/>
        <v>0</v>
      </c>
      <c r="V29" s="415"/>
      <c r="W29" s="411">
        <f t="shared" si="2"/>
        <v>0</v>
      </c>
      <c r="X29" s="415"/>
      <c r="Y29" s="411">
        <f t="shared" si="2"/>
        <v>0</v>
      </c>
      <c r="Z29" s="415"/>
      <c r="AA29" s="411">
        <f t="shared" si="2"/>
        <v>0</v>
      </c>
      <c r="AB29" s="199"/>
      <c r="AC29" s="350">
        <f t="shared" si="3"/>
        <v>0</v>
      </c>
    </row>
    <row r="30" spans="1:32" x14ac:dyDescent="0.2">
      <c r="A30" s="45">
        <v>9</v>
      </c>
      <c r="B30" s="348"/>
      <c r="C30" s="194"/>
      <c r="D30" s="195"/>
      <c r="E30" s="195"/>
      <c r="F30" s="186"/>
      <c r="G30" s="187">
        <f t="shared" si="4"/>
        <v>0</v>
      </c>
      <c r="H30" s="187"/>
      <c r="I30" s="387">
        <f t="shared" ref="I30:I46" si="5">ROUND($C30*$D30*$E30*$I$20,0)</f>
        <v>0</v>
      </c>
      <c r="J30" s="386"/>
      <c r="K30" s="187">
        <f t="shared" ref="K30:K46" si="6">ROUND($C30*$D30*$E30*$K$20,0)</f>
        <v>0</v>
      </c>
      <c r="L30" s="413"/>
      <c r="M30" s="411">
        <f t="shared" si="2"/>
        <v>0</v>
      </c>
      <c r="O30" s="411">
        <f t="shared" si="2"/>
        <v>0</v>
      </c>
      <c r="P30" s="415"/>
      <c r="Q30" s="411">
        <f t="shared" si="2"/>
        <v>0</v>
      </c>
      <c r="R30" s="415"/>
      <c r="S30" s="187">
        <f t="shared" si="2"/>
        <v>0</v>
      </c>
      <c r="T30" s="199"/>
      <c r="U30" s="411">
        <f t="shared" si="2"/>
        <v>0</v>
      </c>
      <c r="V30" s="415"/>
      <c r="W30" s="411">
        <f t="shared" si="2"/>
        <v>0</v>
      </c>
      <c r="X30" s="415"/>
      <c r="Y30" s="411">
        <f t="shared" si="2"/>
        <v>0</v>
      </c>
      <c r="Z30" s="415"/>
      <c r="AA30" s="411">
        <f t="shared" si="2"/>
        <v>0</v>
      </c>
      <c r="AB30" s="199"/>
      <c r="AC30" s="350">
        <f t="shared" si="3"/>
        <v>0</v>
      </c>
    </row>
    <row r="31" spans="1:32" x14ac:dyDescent="0.2">
      <c r="A31" s="45">
        <v>10</v>
      </c>
      <c r="B31" s="267"/>
      <c r="C31" s="194"/>
      <c r="D31" s="195"/>
      <c r="E31" s="195"/>
      <c r="F31" s="186"/>
      <c r="G31" s="187">
        <f t="shared" si="4"/>
        <v>0</v>
      </c>
      <c r="H31" s="187"/>
      <c r="I31" s="387">
        <f t="shared" si="5"/>
        <v>0</v>
      </c>
      <c r="J31" s="386"/>
      <c r="K31" s="187">
        <f t="shared" si="6"/>
        <v>0</v>
      </c>
      <c r="L31" s="386"/>
      <c r="M31" s="411">
        <f t="shared" si="2"/>
        <v>0</v>
      </c>
      <c r="N31" s="199"/>
      <c r="O31" s="411">
        <f t="shared" si="2"/>
        <v>0</v>
      </c>
      <c r="P31" s="199"/>
      <c r="Q31" s="411">
        <f t="shared" si="2"/>
        <v>0</v>
      </c>
      <c r="R31" s="199"/>
      <c r="S31" s="187">
        <f t="shared" si="2"/>
        <v>0</v>
      </c>
      <c r="T31" s="199"/>
      <c r="U31" s="411">
        <f t="shared" si="2"/>
        <v>0</v>
      </c>
      <c r="V31" s="415"/>
      <c r="W31" s="411">
        <f t="shared" si="2"/>
        <v>0</v>
      </c>
      <c r="X31" s="415"/>
      <c r="Y31" s="411">
        <f t="shared" si="2"/>
        <v>0</v>
      </c>
      <c r="Z31" s="415"/>
      <c r="AA31" s="411">
        <f t="shared" si="2"/>
        <v>0</v>
      </c>
      <c r="AB31" s="199"/>
      <c r="AC31" s="350">
        <f t="shared" si="3"/>
        <v>0</v>
      </c>
    </row>
    <row r="32" spans="1:32" x14ac:dyDescent="0.2">
      <c r="A32" s="45">
        <v>11</v>
      </c>
      <c r="B32" s="267"/>
      <c r="C32" s="194"/>
      <c r="D32" s="195"/>
      <c r="E32" s="195"/>
      <c r="F32" s="186"/>
      <c r="G32" s="187">
        <f t="shared" si="4"/>
        <v>0</v>
      </c>
      <c r="H32" s="187"/>
      <c r="I32" s="387">
        <f t="shared" si="5"/>
        <v>0</v>
      </c>
      <c r="J32" s="386"/>
      <c r="K32" s="187">
        <f t="shared" si="6"/>
        <v>0</v>
      </c>
      <c r="L32" s="386"/>
      <c r="M32" s="187">
        <f t="shared" si="2"/>
        <v>0</v>
      </c>
      <c r="N32" s="199"/>
      <c r="O32" s="411">
        <f t="shared" si="2"/>
        <v>0</v>
      </c>
      <c r="P32" s="199"/>
      <c r="Q32" s="411">
        <f t="shared" si="2"/>
        <v>0</v>
      </c>
      <c r="R32" s="199"/>
      <c r="S32" s="187">
        <f t="shared" si="2"/>
        <v>0</v>
      </c>
      <c r="T32" s="199"/>
      <c r="U32" s="411">
        <f t="shared" si="2"/>
        <v>0</v>
      </c>
      <c r="V32" s="415"/>
      <c r="W32" s="411">
        <f t="shared" si="2"/>
        <v>0</v>
      </c>
      <c r="X32" s="415"/>
      <c r="Y32" s="411">
        <f t="shared" si="2"/>
        <v>0</v>
      </c>
      <c r="Z32" s="415"/>
      <c r="AA32" s="411">
        <f t="shared" si="2"/>
        <v>0</v>
      </c>
      <c r="AB32" s="199"/>
      <c r="AC32" s="350">
        <f t="shared" si="3"/>
        <v>0</v>
      </c>
    </row>
    <row r="33" spans="1:31" x14ac:dyDescent="0.2">
      <c r="A33" s="45">
        <v>12</v>
      </c>
      <c r="B33" s="267"/>
      <c r="C33" s="194"/>
      <c r="D33" s="195"/>
      <c r="E33" s="195"/>
      <c r="F33" s="186"/>
      <c r="G33" s="187">
        <f t="shared" ref="G33:G46" si="7">ROUND($C33*$D33*$E33*$G$20,0)</f>
        <v>0</v>
      </c>
      <c r="H33" s="187"/>
      <c r="I33" s="387">
        <f t="shared" si="5"/>
        <v>0</v>
      </c>
      <c r="J33" s="386"/>
      <c r="K33" s="187">
        <f t="shared" si="6"/>
        <v>0</v>
      </c>
      <c r="L33" s="386"/>
      <c r="M33" s="187">
        <f t="shared" si="2"/>
        <v>0</v>
      </c>
      <c r="N33" s="199"/>
      <c r="O33" s="411">
        <f t="shared" si="2"/>
        <v>0</v>
      </c>
      <c r="P33" s="199"/>
      <c r="Q33" s="411">
        <f t="shared" si="2"/>
        <v>0</v>
      </c>
      <c r="R33" s="199"/>
      <c r="S33" s="187">
        <f t="shared" si="2"/>
        <v>0</v>
      </c>
      <c r="T33" s="199"/>
      <c r="U33" s="411">
        <f t="shared" si="2"/>
        <v>0</v>
      </c>
      <c r="V33" s="415"/>
      <c r="W33" s="411">
        <f t="shared" si="2"/>
        <v>0</v>
      </c>
      <c r="X33" s="415"/>
      <c r="Y33" s="411">
        <f t="shared" si="2"/>
        <v>0</v>
      </c>
      <c r="Z33" s="415"/>
      <c r="AA33" s="411">
        <f t="shared" si="2"/>
        <v>0</v>
      </c>
      <c r="AB33" s="199"/>
      <c r="AC33" s="350">
        <f t="shared" si="3"/>
        <v>0</v>
      </c>
    </row>
    <row r="34" spans="1:31" x14ac:dyDescent="0.2">
      <c r="A34" s="45">
        <v>13</v>
      </c>
      <c r="B34" s="267"/>
      <c r="C34" s="194"/>
      <c r="D34" s="195"/>
      <c r="E34" s="195"/>
      <c r="F34" s="186"/>
      <c r="G34" s="187">
        <f t="shared" si="7"/>
        <v>0</v>
      </c>
      <c r="H34" s="187"/>
      <c r="I34" s="387">
        <f t="shared" si="5"/>
        <v>0</v>
      </c>
      <c r="J34" s="386"/>
      <c r="K34" s="187">
        <f t="shared" si="6"/>
        <v>0</v>
      </c>
      <c r="L34" s="386"/>
      <c r="M34" s="187">
        <f t="shared" si="2"/>
        <v>0</v>
      </c>
      <c r="N34" s="199"/>
      <c r="O34" s="411">
        <f t="shared" si="2"/>
        <v>0</v>
      </c>
      <c r="P34" s="199"/>
      <c r="Q34" s="411">
        <f t="shared" si="2"/>
        <v>0</v>
      </c>
      <c r="R34" s="199"/>
      <c r="S34" s="187">
        <f t="shared" si="2"/>
        <v>0</v>
      </c>
      <c r="T34" s="199"/>
      <c r="U34" s="411">
        <f t="shared" si="2"/>
        <v>0</v>
      </c>
      <c r="V34" s="415"/>
      <c r="W34" s="411">
        <f t="shared" si="2"/>
        <v>0</v>
      </c>
      <c r="X34" s="415"/>
      <c r="Y34" s="411">
        <f t="shared" si="2"/>
        <v>0</v>
      </c>
      <c r="Z34" s="415"/>
      <c r="AA34" s="411">
        <f t="shared" si="2"/>
        <v>0</v>
      </c>
      <c r="AB34" s="199"/>
      <c r="AC34" s="350">
        <f t="shared" si="3"/>
        <v>0</v>
      </c>
    </row>
    <row r="35" spans="1:31" x14ac:dyDescent="0.2">
      <c r="A35" s="45">
        <v>14</v>
      </c>
      <c r="B35" s="267"/>
      <c r="C35" s="194"/>
      <c r="D35" s="195"/>
      <c r="E35" s="195"/>
      <c r="F35" s="186"/>
      <c r="G35" s="187">
        <f t="shared" si="7"/>
        <v>0</v>
      </c>
      <c r="H35" s="187"/>
      <c r="I35" s="387">
        <f t="shared" si="5"/>
        <v>0</v>
      </c>
      <c r="J35" s="386"/>
      <c r="K35" s="187">
        <f t="shared" si="6"/>
        <v>0</v>
      </c>
      <c r="L35" s="386"/>
      <c r="M35" s="187">
        <f t="shared" si="2"/>
        <v>0</v>
      </c>
      <c r="N35" s="199"/>
      <c r="O35" s="411">
        <f t="shared" si="2"/>
        <v>0</v>
      </c>
      <c r="P35" s="199"/>
      <c r="Q35" s="411">
        <f t="shared" si="2"/>
        <v>0</v>
      </c>
      <c r="R35" s="199"/>
      <c r="S35" s="187">
        <f t="shared" si="2"/>
        <v>0</v>
      </c>
      <c r="T35" s="199"/>
      <c r="U35" s="411">
        <f t="shared" si="2"/>
        <v>0</v>
      </c>
      <c r="V35" s="415"/>
      <c r="W35" s="411">
        <f t="shared" si="2"/>
        <v>0</v>
      </c>
      <c r="X35" s="415"/>
      <c r="Y35" s="411">
        <f t="shared" si="2"/>
        <v>0</v>
      </c>
      <c r="Z35" s="415"/>
      <c r="AA35" s="411">
        <f t="shared" si="2"/>
        <v>0</v>
      </c>
      <c r="AB35" s="199"/>
      <c r="AC35" s="350">
        <f t="shared" si="3"/>
        <v>0</v>
      </c>
    </row>
    <row r="36" spans="1:31" x14ac:dyDescent="0.2">
      <c r="A36" s="45">
        <v>15</v>
      </c>
      <c r="B36" s="267"/>
      <c r="C36" s="194"/>
      <c r="D36" s="195"/>
      <c r="E36" s="195"/>
      <c r="F36" s="186"/>
      <c r="G36" s="187">
        <f t="shared" si="7"/>
        <v>0</v>
      </c>
      <c r="H36" s="187"/>
      <c r="I36" s="387">
        <f t="shared" si="5"/>
        <v>0</v>
      </c>
      <c r="J36" s="386"/>
      <c r="K36" s="187">
        <f t="shared" si="6"/>
        <v>0</v>
      </c>
      <c r="L36" s="386"/>
      <c r="M36" s="187">
        <f t="shared" si="2"/>
        <v>0</v>
      </c>
      <c r="N36" s="199"/>
      <c r="O36" s="411">
        <f t="shared" si="2"/>
        <v>0</v>
      </c>
      <c r="P36" s="199"/>
      <c r="Q36" s="411">
        <f t="shared" si="2"/>
        <v>0</v>
      </c>
      <c r="R36" s="199"/>
      <c r="S36" s="187">
        <f t="shared" si="2"/>
        <v>0</v>
      </c>
      <c r="T36" s="199"/>
      <c r="U36" s="411">
        <f t="shared" si="2"/>
        <v>0</v>
      </c>
      <c r="V36" s="415"/>
      <c r="W36" s="411">
        <f t="shared" si="2"/>
        <v>0</v>
      </c>
      <c r="X36" s="415"/>
      <c r="Y36" s="411">
        <f t="shared" si="2"/>
        <v>0</v>
      </c>
      <c r="Z36" s="415"/>
      <c r="AA36" s="411">
        <f t="shared" si="2"/>
        <v>0</v>
      </c>
      <c r="AB36" s="199"/>
      <c r="AC36" s="350">
        <f t="shared" si="3"/>
        <v>0</v>
      </c>
    </row>
    <row r="37" spans="1:31" x14ac:dyDescent="0.2">
      <c r="A37" s="45">
        <v>16</v>
      </c>
      <c r="B37" s="267"/>
      <c r="C37" s="194"/>
      <c r="D37" s="195"/>
      <c r="E37" s="195"/>
      <c r="F37" s="186"/>
      <c r="G37" s="187">
        <f t="shared" si="7"/>
        <v>0</v>
      </c>
      <c r="H37" s="187"/>
      <c r="I37" s="387">
        <f t="shared" si="5"/>
        <v>0</v>
      </c>
      <c r="J37" s="386"/>
      <c r="K37" s="187">
        <f t="shared" si="6"/>
        <v>0</v>
      </c>
      <c r="L37" s="386"/>
      <c r="M37" s="187">
        <f t="shared" si="2"/>
        <v>0</v>
      </c>
      <c r="N37" s="199"/>
      <c r="O37" s="411">
        <f t="shared" si="2"/>
        <v>0</v>
      </c>
      <c r="P37" s="199"/>
      <c r="Q37" s="411">
        <f t="shared" si="2"/>
        <v>0</v>
      </c>
      <c r="R37" s="199"/>
      <c r="S37" s="187">
        <f t="shared" si="2"/>
        <v>0</v>
      </c>
      <c r="T37" s="199"/>
      <c r="U37" s="411">
        <f t="shared" si="2"/>
        <v>0</v>
      </c>
      <c r="V37" s="415"/>
      <c r="W37" s="411">
        <f t="shared" si="2"/>
        <v>0</v>
      </c>
      <c r="X37" s="415"/>
      <c r="Y37" s="411">
        <f t="shared" si="2"/>
        <v>0</v>
      </c>
      <c r="Z37" s="415"/>
      <c r="AA37" s="411">
        <f t="shared" si="2"/>
        <v>0</v>
      </c>
      <c r="AB37" s="199"/>
      <c r="AC37" s="350">
        <f t="shared" si="3"/>
        <v>0</v>
      </c>
      <c r="AE37" s="374"/>
    </row>
    <row r="38" spans="1:31" x14ac:dyDescent="0.2">
      <c r="A38" s="45">
        <v>17</v>
      </c>
      <c r="B38" s="348"/>
      <c r="C38" s="194"/>
      <c r="D38" s="195"/>
      <c r="E38" s="195"/>
      <c r="F38" s="186"/>
      <c r="G38" s="187">
        <f t="shared" si="7"/>
        <v>0</v>
      </c>
      <c r="H38" s="187"/>
      <c r="I38" s="387">
        <f t="shared" si="5"/>
        <v>0</v>
      </c>
      <c r="J38" s="386"/>
      <c r="K38" s="187">
        <f t="shared" si="6"/>
        <v>0</v>
      </c>
      <c r="L38" s="386"/>
      <c r="M38" s="187">
        <f t="shared" si="2"/>
        <v>0</v>
      </c>
      <c r="N38" s="199"/>
      <c r="O38" s="411">
        <f t="shared" si="2"/>
        <v>0</v>
      </c>
      <c r="P38" s="199"/>
      <c r="Q38" s="411">
        <f t="shared" si="2"/>
        <v>0</v>
      </c>
      <c r="R38" s="199"/>
      <c r="S38" s="187">
        <f t="shared" si="2"/>
        <v>0</v>
      </c>
      <c r="T38" s="199"/>
      <c r="U38" s="411">
        <f t="shared" si="2"/>
        <v>0</v>
      </c>
      <c r="V38" s="415"/>
      <c r="W38" s="411">
        <f t="shared" si="2"/>
        <v>0</v>
      </c>
      <c r="X38" s="415"/>
      <c r="Y38" s="411">
        <f t="shared" si="2"/>
        <v>0</v>
      </c>
      <c r="Z38" s="415"/>
      <c r="AA38" s="411">
        <f t="shared" si="2"/>
        <v>0</v>
      </c>
      <c r="AB38" s="199"/>
      <c r="AC38" s="350">
        <f t="shared" si="3"/>
        <v>0</v>
      </c>
      <c r="AE38" s="370"/>
    </row>
    <row r="39" spans="1:31" s="277" customFormat="1" hidden="1" x14ac:dyDescent="0.2">
      <c r="A39" s="45">
        <v>18</v>
      </c>
      <c r="B39" s="267"/>
      <c r="C39" s="194"/>
      <c r="D39" s="195"/>
      <c r="E39" s="195"/>
      <c r="F39" s="186"/>
      <c r="G39" s="187">
        <f t="shared" si="7"/>
        <v>0</v>
      </c>
      <c r="H39" s="187"/>
      <c r="I39" s="387">
        <f t="shared" si="5"/>
        <v>0</v>
      </c>
      <c r="J39" s="386"/>
      <c r="K39" s="187">
        <f t="shared" si="6"/>
        <v>0</v>
      </c>
      <c r="L39" s="386"/>
      <c r="M39" s="187">
        <f t="shared" si="2"/>
        <v>0</v>
      </c>
      <c r="N39" s="199"/>
      <c r="O39" s="411">
        <f t="shared" si="2"/>
        <v>0</v>
      </c>
      <c r="P39" s="199"/>
      <c r="Q39" s="411">
        <f t="shared" si="2"/>
        <v>0</v>
      </c>
      <c r="R39" s="199"/>
      <c r="S39" s="187">
        <f t="shared" si="2"/>
        <v>0</v>
      </c>
      <c r="T39" s="199"/>
      <c r="U39" s="411">
        <f t="shared" si="2"/>
        <v>0</v>
      </c>
      <c r="V39" s="415"/>
      <c r="W39" s="411">
        <f t="shared" si="2"/>
        <v>0</v>
      </c>
      <c r="X39" s="415"/>
      <c r="Y39" s="411">
        <f t="shared" si="2"/>
        <v>0</v>
      </c>
      <c r="Z39" s="415"/>
      <c r="AA39" s="411">
        <f t="shared" si="2"/>
        <v>0</v>
      </c>
      <c r="AB39" s="199"/>
      <c r="AC39" s="350">
        <f t="shared" si="3"/>
        <v>0</v>
      </c>
      <c r="AD39" s="369"/>
      <c r="AE39" s="370"/>
    </row>
    <row r="40" spans="1:31" s="277" customFormat="1" hidden="1" x14ac:dyDescent="0.2">
      <c r="A40" s="45">
        <v>19</v>
      </c>
      <c r="B40" s="267"/>
      <c r="C40" s="194"/>
      <c r="D40" s="195"/>
      <c r="E40" s="195"/>
      <c r="F40" s="186"/>
      <c r="G40" s="187">
        <f t="shared" si="7"/>
        <v>0</v>
      </c>
      <c r="H40" s="187"/>
      <c r="I40" s="387">
        <f t="shared" si="5"/>
        <v>0</v>
      </c>
      <c r="J40" s="386"/>
      <c r="K40" s="187">
        <f t="shared" si="6"/>
        <v>0</v>
      </c>
      <c r="L40" s="386"/>
      <c r="M40" s="187">
        <f t="shared" si="2"/>
        <v>0</v>
      </c>
      <c r="N40" s="199"/>
      <c r="O40" s="411">
        <f t="shared" si="2"/>
        <v>0</v>
      </c>
      <c r="P40" s="199"/>
      <c r="Q40" s="411">
        <f t="shared" si="2"/>
        <v>0</v>
      </c>
      <c r="R40" s="199"/>
      <c r="S40" s="187">
        <f t="shared" si="2"/>
        <v>0</v>
      </c>
      <c r="T40" s="199"/>
      <c r="U40" s="411">
        <f t="shared" si="2"/>
        <v>0</v>
      </c>
      <c r="V40" s="415"/>
      <c r="W40" s="411">
        <f t="shared" si="2"/>
        <v>0</v>
      </c>
      <c r="X40" s="415"/>
      <c r="Y40" s="411">
        <f t="shared" si="2"/>
        <v>0</v>
      </c>
      <c r="Z40" s="415"/>
      <c r="AA40" s="411">
        <f t="shared" si="2"/>
        <v>0</v>
      </c>
      <c r="AB40" s="199"/>
      <c r="AC40" s="350">
        <f t="shared" si="3"/>
        <v>0</v>
      </c>
      <c r="AD40" s="369"/>
      <c r="AE40" s="370"/>
    </row>
    <row r="41" spans="1:31" s="277" customFormat="1" hidden="1" x14ac:dyDescent="0.2">
      <c r="A41" s="45">
        <v>20</v>
      </c>
      <c r="B41" s="267"/>
      <c r="C41" s="194"/>
      <c r="D41" s="195"/>
      <c r="E41" s="195"/>
      <c r="F41" s="186"/>
      <c r="G41" s="187">
        <f t="shared" si="7"/>
        <v>0</v>
      </c>
      <c r="H41" s="187"/>
      <c r="I41" s="387">
        <f t="shared" si="5"/>
        <v>0</v>
      </c>
      <c r="J41" s="386"/>
      <c r="K41" s="187">
        <f t="shared" si="6"/>
        <v>0</v>
      </c>
      <c r="L41" s="386"/>
      <c r="M41" s="187">
        <f t="shared" si="2"/>
        <v>0</v>
      </c>
      <c r="N41" s="199"/>
      <c r="O41" s="411">
        <f t="shared" si="2"/>
        <v>0</v>
      </c>
      <c r="P41" s="199"/>
      <c r="Q41" s="411">
        <f t="shared" si="2"/>
        <v>0</v>
      </c>
      <c r="R41" s="199"/>
      <c r="S41" s="187">
        <f t="shared" si="2"/>
        <v>0</v>
      </c>
      <c r="T41" s="199"/>
      <c r="U41" s="411">
        <f t="shared" si="2"/>
        <v>0</v>
      </c>
      <c r="V41" s="415"/>
      <c r="W41" s="411">
        <f t="shared" si="2"/>
        <v>0</v>
      </c>
      <c r="X41" s="415"/>
      <c r="Y41" s="411">
        <f t="shared" si="2"/>
        <v>0</v>
      </c>
      <c r="Z41" s="415"/>
      <c r="AA41" s="411">
        <f t="shared" si="2"/>
        <v>0</v>
      </c>
      <c r="AB41" s="199"/>
      <c r="AC41" s="350">
        <f t="shared" si="3"/>
        <v>0</v>
      </c>
      <c r="AD41" s="369"/>
      <c r="AE41" s="370"/>
    </row>
    <row r="42" spans="1:31" s="277" customFormat="1" hidden="1" x14ac:dyDescent="0.2">
      <c r="A42" s="45">
        <v>21</v>
      </c>
      <c r="B42" s="267"/>
      <c r="C42" s="194"/>
      <c r="D42" s="195"/>
      <c r="E42" s="195"/>
      <c r="F42" s="186"/>
      <c r="G42" s="187">
        <f t="shared" si="7"/>
        <v>0</v>
      </c>
      <c r="H42" s="187"/>
      <c r="I42" s="387">
        <f t="shared" si="5"/>
        <v>0</v>
      </c>
      <c r="J42" s="386"/>
      <c r="K42" s="187">
        <f t="shared" si="6"/>
        <v>0</v>
      </c>
      <c r="L42" s="386"/>
      <c r="M42" s="187">
        <f t="shared" si="2"/>
        <v>0</v>
      </c>
      <c r="N42" s="199"/>
      <c r="O42" s="411">
        <f t="shared" si="2"/>
        <v>0</v>
      </c>
      <c r="P42" s="199"/>
      <c r="Q42" s="411">
        <f t="shared" si="2"/>
        <v>0</v>
      </c>
      <c r="R42" s="199"/>
      <c r="S42" s="187">
        <f t="shared" si="2"/>
        <v>0</v>
      </c>
      <c r="T42" s="199"/>
      <c r="U42" s="411">
        <f t="shared" si="2"/>
        <v>0</v>
      </c>
      <c r="V42" s="415"/>
      <c r="W42" s="411">
        <f t="shared" si="2"/>
        <v>0</v>
      </c>
      <c r="X42" s="415"/>
      <c r="Y42" s="411">
        <f t="shared" si="2"/>
        <v>0</v>
      </c>
      <c r="Z42" s="415"/>
      <c r="AA42" s="411">
        <f t="shared" si="2"/>
        <v>0</v>
      </c>
      <c r="AB42" s="199"/>
      <c r="AC42" s="350">
        <f t="shared" si="3"/>
        <v>0</v>
      </c>
      <c r="AD42" s="369"/>
      <c r="AE42" s="370"/>
    </row>
    <row r="43" spans="1:31" s="277" customFormat="1" hidden="1" x14ac:dyDescent="0.2">
      <c r="A43" s="45">
        <v>22</v>
      </c>
      <c r="B43" s="267"/>
      <c r="C43" s="194"/>
      <c r="D43" s="195"/>
      <c r="E43" s="195"/>
      <c r="F43" s="186"/>
      <c r="G43" s="187">
        <f t="shared" si="7"/>
        <v>0</v>
      </c>
      <c r="H43" s="187"/>
      <c r="I43" s="387">
        <f t="shared" si="5"/>
        <v>0</v>
      </c>
      <c r="J43" s="386"/>
      <c r="K43" s="187">
        <f t="shared" si="6"/>
        <v>0</v>
      </c>
      <c r="L43" s="386"/>
      <c r="M43" s="187">
        <f t="shared" si="2"/>
        <v>0</v>
      </c>
      <c r="N43" s="199"/>
      <c r="O43" s="411">
        <f t="shared" si="2"/>
        <v>0</v>
      </c>
      <c r="P43" s="199"/>
      <c r="Q43" s="411">
        <f t="shared" si="2"/>
        <v>0</v>
      </c>
      <c r="R43" s="199"/>
      <c r="S43" s="187">
        <f t="shared" si="2"/>
        <v>0</v>
      </c>
      <c r="T43" s="199"/>
      <c r="U43" s="411">
        <f t="shared" si="2"/>
        <v>0</v>
      </c>
      <c r="V43" s="415"/>
      <c r="W43" s="411">
        <f t="shared" si="2"/>
        <v>0</v>
      </c>
      <c r="X43" s="415"/>
      <c r="Y43" s="411">
        <f t="shared" si="2"/>
        <v>0</v>
      </c>
      <c r="Z43" s="415"/>
      <c r="AA43" s="411">
        <f t="shared" si="2"/>
        <v>0</v>
      </c>
      <c r="AB43" s="199"/>
      <c r="AC43" s="350">
        <f t="shared" si="3"/>
        <v>0</v>
      </c>
      <c r="AD43" s="369"/>
      <c r="AE43" s="370"/>
    </row>
    <row r="44" spans="1:31" s="277" customFormat="1" hidden="1" x14ac:dyDescent="0.2">
      <c r="A44" s="45">
        <v>23</v>
      </c>
      <c r="B44" s="267"/>
      <c r="C44" s="194"/>
      <c r="D44" s="195"/>
      <c r="E44" s="195"/>
      <c r="F44" s="186"/>
      <c r="G44" s="187">
        <f t="shared" si="7"/>
        <v>0</v>
      </c>
      <c r="H44" s="187"/>
      <c r="I44" s="387">
        <f t="shared" si="5"/>
        <v>0</v>
      </c>
      <c r="J44" s="386"/>
      <c r="K44" s="187">
        <f t="shared" si="6"/>
        <v>0</v>
      </c>
      <c r="L44" s="386"/>
      <c r="M44" s="187">
        <f t="shared" si="2"/>
        <v>0</v>
      </c>
      <c r="N44" s="199"/>
      <c r="O44" s="411">
        <f t="shared" si="2"/>
        <v>0</v>
      </c>
      <c r="P44" s="199"/>
      <c r="Q44" s="411">
        <f t="shared" si="2"/>
        <v>0</v>
      </c>
      <c r="R44" s="199"/>
      <c r="S44" s="187">
        <f t="shared" si="2"/>
        <v>0</v>
      </c>
      <c r="T44" s="199"/>
      <c r="U44" s="411">
        <f t="shared" si="2"/>
        <v>0</v>
      </c>
      <c r="V44" s="415"/>
      <c r="W44" s="411">
        <f>ROUND($C44*$D44*$E44*W$20,0)</f>
        <v>0</v>
      </c>
      <c r="X44" s="415"/>
      <c r="Y44" s="411">
        <f t="shared" si="2"/>
        <v>0</v>
      </c>
      <c r="Z44" s="415"/>
      <c r="AA44" s="411">
        <f t="shared" si="2"/>
        <v>0</v>
      </c>
      <c r="AB44" s="199"/>
      <c r="AC44" s="350">
        <f t="shared" si="3"/>
        <v>0</v>
      </c>
      <c r="AD44" s="369"/>
      <c r="AE44" s="370"/>
    </row>
    <row r="45" spans="1:31" s="277" customFormat="1" hidden="1" x14ac:dyDescent="0.2">
      <c r="A45" s="45">
        <v>24</v>
      </c>
      <c r="B45" s="267"/>
      <c r="C45" s="194"/>
      <c r="D45" s="195"/>
      <c r="E45" s="195"/>
      <c r="F45" s="186"/>
      <c r="G45" s="187">
        <f t="shared" si="7"/>
        <v>0</v>
      </c>
      <c r="H45" s="187"/>
      <c r="I45" s="387">
        <f t="shared" si="5"/>
        <v>0</v>
      </c>
      <c r="J45" s="386"/>
      <c r="K45" s="187">
        <f t="shared" si="6"/>
        <v>0</v>
      </c>
      <c r="L45" s="386"/>
      <c r="M45" s="187">
        <f t="shared" si="2"/>
        <v>0</v>
      </c>
      <c r="N45" s="199"/>
      <c r="O45" s="411">
        <f t="shared" si="2"/>
        <v>0</v>
      </c>
      <c r="P45" s="199"/>
      <c r="Q45" s="411">
        <f t="shared" si="2"/>
        <v>0</v>
      </c>
      <c r="R45" s="199"/>
      <c r="S45" s="187">
        <f t="shared" si="2"/>
        <v>0</v>
      </c>
      <c r="T45" s="199"/>
      <c r="U45" s="411">
        <f t="shared" si="2"/>
        <v>0</v>
      </c>
      <c r="V45" s="415"/>
      <c r="W45" s="411">
        <f t="shared" si="2"/>
        <v>0</v>
      </c>
      <c r="X45" s="415"/>
      <c r="Y45" s="411">
        <f t="shared" si="2"/>
        <v>0</v>
      </c>
      <c r="Z45" s="415"/>
      <c r="AA45" s="411">
        <f t="shared" si="2"/>
        <v>0</v>
      </c>
      <c r="AB45" s="199"/>
      <c r="AC45" s="350">
        <f t="shared" si="3"/>
        <v>0</v>
      </c>
      <c r="AD45" s="369"/>
      <c r="AE45" s="370"/>
    </row>
    <row r="46" spans="1:31" hidden="1" x14ac:dyDescent="0.2">
      <c r="A46" s="45">
        <v>25</v>
      </c>
      <c r="B46" s="267"/>
      <c r="C46" s="194"/>
      <c r="D46" s="195"/>
      <c r="E46" s="195"/>
      <c r="F46" s="186"/>
      <c r="G46" s="187">
        <f t="shared" si="7"/>
        <v>0</v>
      </c>
      <c r="H46" s="187"/>
      <c r="I46" s="387">
        <f t="shared" si="5"/>
        <v>0</v>
      </c>
      <c r="J46" s="386"/>
      <c r="K46" s="187">
        <f t="shared" si="6"/>
        <v>0</v>
      </c>
      <c r="L46" s="386"/>
      <c r="M46" s="187">
        <f t="shared" si="2"/>
        <v>0</v>
      </c>
      <c r="N46" s="199"/>
      <c r="O46" s="411">
        <f t="shared" si="2"/>
        <v>0</v>
      </c>
      <c r="P46" s="199"/>
      <c r="Q46" s="411">
        <f t="shared" si="2"/>
        <v>0</v>
      </c>
      <c r="R46" s="199"/>
      <c r="S46" s="187">
        <f t="shared" si="2"/>
        <v>0</v>
      </c>
      <c r="T46" s="199"/>
      <c r="U46" s="411">
        <f t="shared" si="2"/>
        <v>0</v>
      </c>
      <c r="V46" s="415"/>
      <c r="W46" s="411">
        <f t="shared" si="2"/>
        <v>0</v>
      </c>
      <c r="X46" s="415"/>
      <c r="Y46" s="411">
        <f t="shared" si="2"/>
        <v>0</v>
      </c>
      <c r="Z46" s="415"/>
      <c r="AA46" s="411">
        <f t="shared" si="2"/>
        <v>0</v>
      </c>
      <c r="AB46" s="199"/>
      <c r="AC46" s="350">
        <f t="shared" si="3"/>
        <v>0</v>
      </c>
      <c r="AE46" s="370"/>
    </row>
    <row r="47" spans="1:31" x14ac:dyDescent="0.2">
      <c r="A47" s="69" t="s">
        <v>52</v>
      </c>
      <c r="B47" s="11"/>
      <c r="C47" s="186"/>
      <c r="D47" s="186"/>
      <c r="E47" s="186"/>
      <c r="F47" s="186"/>
      <c r="G47" s="187">
        <f t="shared" ref="G47:R47" si="8">SUM(G22:G46)</f>
        <v>0</v>
      </c>
      <c r="H47" s="187">
        <f t="shared" si="8"/>
        <v>0</v>
      </c>
      <c r="I47" s="387">
        <f t="shared" si="8"/>
        <v>0</v>
      </c>
      <c r="J47" s="387">
        <f t="shared" si="8"/>
        <v>0</v>
      </c>
      <c r="K47" s="187">
        <f>SUM(K22:K46)</f>
        <v>0</v>
      </c>
      <c r="L47" s="387">
        <f t="shared" si="8"/>
        <v>0</v>
      </c>
      <c r="M47" s="187">
        <f>SUM(M22:M46)</f>
        <v>0</v>
      </c>
      <c r="N47" s="187">
        <f t="shared" si="8"/>
        <v>0</v>
      </c>
      <c r="O47" s="187">
        <f t="shared" si="8"/>
        <v>0</v>
      </c>
      <c r="P47" s="187">
        <f t="shared" si="8"/>
        <v>0</v>
      </c>
      <c r="Q47" s="187">
        <f t="shared" si="8"/>
        <v>0</v>
      </c>
      <c r="R47" s="187">
        <f t="shared" si="8"/>
        <v>0</v>
      </c>
      <c r="S47" s="187">
        <f t="shared" ref="S47:AB47" si="9">SUM(S22:S46)</f>
        <v>0</v>
      </c>
      <c r="T47" s="187">
        <f t="shared" si="9"/>
        <v>0</v>
      </c>
      <c r="U47" s="187">
        <f t="shared" si="9"/>
        <v>0</v>
      </c>
      <c r="V47" s="187">
        <f t="shared" si="9"/>
        <v>0</v>
      </c>
      <c r="W47" s="187">
        <f t="shared" si="9"/>
        <v>0</v>
      </c>
      <c r="X47" s="187">
        <f t="shared" si="9"/>
        <v>0</v>
      </c>
      <c r="Y47" s="187">
        <f t="shared" si="9"/>
        <v>0</v>
      </c>
      <c r="Z47" s="187">
        <f t="shared" si="9"/>
        <v>0</v>
      </c>
      <c r="AA47" s="187">
        <f t="shared" si="9"/>
        <v>0</v>
      </c>
      <c r="AB47" s="187">
        <f t="shared" si="9"/>
        <v>0</v>
      </c>
      <c r="AC47" s="193">
        <f>SUM(AC22:AC46)</f>
        <v>0</v>
      </c>
    </row>
    <row r="48" spans="1:31" x14ac:dyDescent="0.2">
      <c r="A48" s="46"/>
      <c r="B48" s="10"/>
      <c r="C48" s="191"/>
      <c r="D48" s="191"/>
      <c r="E48" s="191"/>
      <c r="F48" s="191"/>
      <c r="G48" s="10"/>
      <c r="H48" s="10"/>
      <c r="I48" s="388"/>
      <c r="J48" s="388"/>
      <c r="K48" s="10"/>
      <c r="L48" s="388"/>
      <c r="M48" s="10"/>
      <c r="N48" s="10"/>
      <c r="O48" s="10"/>
      <c r="P48" s="10"/>
      <c r="Q48" s="10"/>
      <c r="R48" s="10"/>
      <c r="S48" s="10"/>
      <c r="T48" s="10"/>
      <c r="U48" s="10"/>
      <c r="V48" s="10"/>
      <c r="W48" s="10"/>
      <c r="X48" s="10"/>
      <c r="Y48" s="10"/>
      <c r="Z48" s="10"/>
      <c r="AA48" s="10"/>
      <c r="AB48" s="10"/>
      <c r="AC48" s="47"/>
    </row>
    <row r="49" spans="1:31" ht="22.15" customHeight="1" x14ac:dyDescent="0.25">
      <c r="A49" s="41" t="s">
        <v>188</v>
      </c>
      <c r="B49" s="8"/>
      <c r="C49" s="190"/>
      <c r="D49" s="190"/>
      <c r="E49" s="202"/>
      <c r="F49" s="189"/>
      <c r="G49" s="197" t="s">
        <v>58</v>
      </c>
      <c r="H49" s="146" t="str">
        <f>+$G$19</f>
        <v xml:space="preserve">   WIOA Youth In School</v>
      </c>
      <c r="I49" s="540" t="s">
        <v>58</v>
      </c>
      <c r="J49" s="182" t="str">
        <f>+$I$19</f>
        <v xml:space="preserve">  WIOA Youth Out of School</v>
      </c>
      <c r="K49" s="542" t="s">
        <v>58</v>
      </c>
      <c r="L49" s="182" t="str">
        <f>+$K$19</f>
        <v xml:space="preserve">  JAG IN SCHOOL</v>
      </c>
      <c r="M49" s="544" t="s">
        <v>58</v>
      </c>
      <c r="N49" s="182" t="str">
        <f>+$M$19</f>
        <v xml:space="preserve"> JAG OUT OF SCHOOL</v>
      </c>
      <c r="O49" s="427" t="s">
        <v>58</v>
      </c>
      <c r="P49" s="147" t="str">
        <f>+O50</f>
        <v xml:space="preserve"> ENTER FUND SOURCE HERE</v>
      </c>
      <c r="Q49" s="546" t="s">
        <v>58</v>
      </c>
      <c r="R49" s="147" t="str">
        <f>+$Q$19</f>
        <v xml:space="preserve"> ENTER FUND SOURCE HERE</v>
      </c>
      <c r="S49" s="363" t="s">
        <v>58</v>
      </c>
      <c r="T49" s="135" t="str">
        <f>+$S$19</f>
        <v xml:space="preserve"> ENTER FUND SOURCE HERE</v>
      </c>
      <c r="U49" s="440" t="s">
        <v>58</v>
      </c>
      <c r="V49" s="147" t="str">
        <f>+$U$19</f>
        <v xml:space="preserve"> ENTER FUND SOURCE HERE</v>
      </c>
      <c r="W49" s="469" t="s">
        <v>58</v>
      </c>
      <c r="X49" s="548" t="str">
        <f>+$W$19</f>
        <v xml:space="preserve"> ENTER FUND SOURCE HERE</v>
      </c>
      <c r="Y49" s="508" t="s">
        <v>58</v>
      </c>
      <c r="Z49" s="465" t="str">
        <f>+$Y$19</f>
        <v xml:space="preserve"> ENTER FUND SOURCE HERE</v>
      </c>
      <c r="AA49" s="484" t="s">
        <v>58</v>
      </c>
      <c r="AB49" s="147" t="str">
        <f>+$AA$19</f>
        <v xml:space="preserve"> ENTER FUND SOURCE HERE</v>
      </c>
      <c r="AC49" s="42"/>
    </row>
    <row r="50" spans="1:31" ht="22.5" x14ac:dyDescent="0.2">
      <c r="A50" s="43"/>
      <c r="B50" s="9"/>
      <c r="C50" s="188" t="s">
        <v>15</v>
      </c>
      <c r="D50" s="188" t="s">
        <v>14</v>
      </c>
      <c r="E50" s="201"/>
      <c r="F50" s="188"/>
      <c r="G50" s="144" t="str">
        <f>RIGHT('BUDGET SUMMARY'!$A$2,LEN($A$2)-15)</f>
        <v xml:space="preserve">   WIOA Youth In School</v>
      </c>
      <c r="H50" s="6" t="s">
        <v>47</v>
      </c>
      <c r="I50" s="541" t="str">
        <f>RIGHT('BUDGET SUMMARY'!$A$3,LEN($A$3)-15)</f>
        <v xml:space="preserve">  WIOA Youth Out of School</v>
      </c>
      <c r="J50" s="6" t="s">
        <v>47</v>
      </c>
      <c r="K50" s="543" t="str">
        <f>RIGHT('BUDGET SUMMARY'!$A$4,LEN($A$4)-15)</f>
        <v xml:space="preserve">  JAG IN SCHOOL</v>
      </c>
      <c r="L50" s="6" t="s">
        <v>47</v>
      </c>
      <c r="M50" s="545" t="str">
        <f>RIGHT('BUDGET SUMMARY'!$A$5,LEN($A$5)-15)</f>
        <v xml:space="preserve"> JAG OUT OF SCHOOL</v>
      </c>
      <c r="N50" s="6" t="s">
        <v>47</v>
      </c>
      <c r="O50" s="424" t="str">
        <f>RIGHT('BUDGET SUMMARY'!$A$6,LEN($A$6)-15)</f>
        <v xml:space="preserve"> ENTER FUND SOURCE HERE</v>
      </c>
      <c r="P50" s="6" t="s">
        <v>47</v>
      </c>
      <c r="Q50" s="547" t="str">
        <f>RIGHT('BUDGET SUMMARY'!$A$7,LEN($A$7)-15)</f>
        <v xml:space="preserve"> ENTER FUND SOURCE HERE</v>
      </c>
      <c r="R50" s="6" t="s">
        <v>47</v>
      </c>
      <c r="S50" s="364" t="str">
        <f>RIGHT('BUDGET SUMMARY'!$A$8,LEN($A$8)-15)</f>
        <v xml:space="preserve"> ENTER FUND SOURCE HERE</v>
      </c>
      <c r="T50" s="6" t="s">
        <v>47</v>
      </c>
      <c r="U50" s="467" t="str">
        <f>RIGHT('BUDGET SUMMARY'!$A$9,LEN($A$9)-15)</f>
        <v xml:space="preserve"> ENTER FUND SOURCE HERE</v>
      </c>
      <c r="V50" s="6" t="s">
        <v>47</v>
      </c>
      <c r="W50" s="468" t="str">
        <f>RIGHT('BUDGET SUMMARY'!$A$10,LEN($A$10)-15)</f>
        <v xml:space="preserve"> ENTER FUND SOURCE HERE</v>
      </c>
      <c r="X50" s="6" t="s">
        <v>47</v>
      </c>
      <c r="Y50" s="509" t="str">
        <f>RIGHT('BUDGET SUMMARY'!$A$11,LEN($A$11)-15)</f>
        <v xml:space="preserve"> ENTER FUND SOURCE HERE</v>
      </c>
      <c r="Z50" s="6" t="s">
        <v>47</v>
      </c>
      <c r="AA50" s="487" t="str">
        <f>RIGHT('BUDGET SUMMARY'!$A$12,LEN($A$12)-15)</f>
        <v xml:space="preserve"> ENTER FUND SOURCE HERE</v>
      </c>
      <c r="AB50" s="6" t="s">
        <v>47</v>
      </c>
      <c r="AC50" s="44" t="s">
        <v>37</v>
      </c>
    </row>
    <row r="51" spans="1:31" x14ac:dyDescent="0.2">
      <c r="A51" s="89" t="s">
        <v>59</v>
      </c>
      <c r="B51" s="76"/>
      <c r="C51" s="201"/>
      <c r="D51" s="201"/>
      <c r="E51" s="201"/>
      <c r="F51" s="188"/>
      <c r="G51" s="82"/>
      <c r="H51" s="77"/>
      <c r="I51" s="399"/>
      <c r="J51" s="381"/>
      <c r="K51" s="82"/>
      <c r="L51" s="401"/>
      <c r="M51" s="82"/>
      <c r="N51" s="198"/>
      <c r="O51" s="82"/>
      <c r="P51" s="198"/>
      <c r="Q51" s="82"/>
      <c r="R51" s="198"/>
      <c r="S51" s="82"/>
      <c r="T51" s="198"/>
      <c r="U51" s="82"/>
      <c r="V51" s="415"/>
      <c r="W51" s="463"/>
      <c r="X51" s="198"/>
      <c r="Y51" s="463"/>
      <c r="Z51" s="198"/>
      <c r="AA51" s="463"/>
      <c r="AB51" s="198"/>
      <c r="AC51" s="44"/>
    </row>
    <row r="52" spans="1:31" x14ac:dyDescent="0.2">
      <c r="A52" s="54">
        <v>1</v>
      </c>
      <c r="B52" s="355"/>
      <c r="C52" s="194"/>
      <c r="D52" s="196"/>
      <c r="E52" s="186"/>
      <c r="F52" s="186"/>
      <c r="G52" s="187">
        <f t="shared" ref="G52:G58" si="10">ROUND($C52*$D52*$G$51,0)</f>
        <v>0</v>
      </c>
      <c r="H52" s="187"/>
      <c r="I52" s="387">
        <f t="shared" ref="I52:I58" si="11">ROUND($C52*$D52*$I$51,0)</f>
        <v>0</v>
      </c>
      <c r="J52" s="386"/>
      <c r="K52" s="387">
        <f>ROUND($C52*$D52*$K$51,0)</f>
        <v>0</v>
      </c>
      <c r="L52" s="386"/>
      <c r="M52" s="187">
        <f t="shared" ref="M52:M58" si="12">ROUND($C52*$D52*$M$51,0)</f>
        <v>0</v>
      </c>
      <c r="N52" s="199"/>
      <c r="O52" s="187">
        <f>ROUND($C52*$D52*O$51,0)</f>
        <v>0</v>
      </c>
      <c r="P52" s="199"/>
      <c r="Q52" s="187">
        <f>ROUND($C52*$D52*Q$51,0)</f>
        <v>0</v>
      </c>
      <c r="R52" s="199"/>
      <c r="S52" s="187">
        <f t="shared" ref="S52:S58" si="13">ROUND($C52*$D52*$S$51,0)</f>
        <v>0</v>
      </c>
      <c r="T52" s="199"/>
      <c r="U52" s="187">
        <f t="shared" ref="U52:U58" si="14">ROUND($C52*$D52*$U$51,0)</f>
        <v>0</v>
      </c>
      <c r="V52" s="199"/>
      <c r="W52" s="187">
        <f>ROUND($C52*$D52*W$51,0)</f>
        <v>0</v>
      </c>
      <c r="X52" s="199"/>
      <c r="Y52" s="187">
        <f>ROUND($C52*$D52*Y$51,0)</f>
        <v>0</v>
      </c>
      <c r="Z52" s="199"/>
      <c r="AA52" s="187">
        <f>ROUND($C52*$D52*AA$51,0)</f>
        <v>0</v>
      </c>
      <c r="AB52" s="199"/>
      <c r="AC52" s="350">
        <f t="shared" ref="AC52:AC58" si="15">SUM(G52:AB52)</f>
        <v>0</v>
      </c>
    </row>
    <row r="53" spans="1:31" s="158" customFormat="1" x14ac:dyDescent="0.2">
      <c r="A53" s="428">
        <v>2</v>
      </c>
      <c r="B53" s="359"/>
      <c r="C53" s="429"/>
      <c r="D53" s="430"/>
      <c r="E53" s="431"/>
      <c r="F53" s="432"/>
      <c r="G53" s="187">
        <f t="shared" si="10"/>
        <v>0</v>
      </c>
      <c r="H53" s="416"/>
      <c r="I53" s="387">
        <f t="shared" si="11"/>
        <v>0</v>
      </c>
      <c r="J53" s="421"/>
      <c r="K53" s="387">
        <f t="shared" ref="K53:K58" si="16">ROUND($C53*$D53*$K$51,0)</f>
        <v>0</v>
      </c>
      <c r="L53" s="403"/>
      <c r="M53" s="367">
        <f t="shared" si="12"/>
        <v>0</v>
      </c>
      <c r="N53" s="368"/>
      <c r="O53" s="187">
        <f t="shared" ref="O53:Q58" si="17">ROUND($C53*$D53*O$51,0)</f>
        <v>0</v>
      </c>
      <c r="P53" s="368"/>
      <c r="Q53" s="187">
        <f t="shared" si="17"/>
        <v>0</v>
      </c>
      <c r="R53" s="368"/>
      <c r="S53" s="187">
        <f t="shared" si="13"/>
        <v>0</v>
      </c>
      <c r="U53" s="187">
        <f t="shared" si="14"/>
        <v>0</v>
      </c>
      <c r="V53" s="199"/>
      <c r="W53" s="187">
        <f t="shared" ref="W53:W58" si="18">ROUND($C53*$D53*W$51,0)</f>
        <v>0</v>
      </c>
      <c r="X53" s="199"/>
      <c r="Y53" s="187">
        <f t="shared" ref="Y53:Y58" si="19">ROUND($C53*$D53*Y$51,0)</f>
        <v>0</v>
      </c>
      <c r="Z53" s="199"/>
      <c r="AA53" s="187">
        <f t="shared" ref="AA53:AA58" si="20">ROUND($C53*$D53*AA$51,0)</f>
        <v>0</v>
      </c>
      <c r="AB53" s="199"/>
      <c r="AC53" s="350">
        <f t="shared" si="15"/>
        <v>0</v>
      </c>
      <c r="AD53" s="375"/>
      <c r="AE53" s="372"/>
    </row>
    <row r="54" spans="1:31" x14ac:dyDescent="0.2">
      <c r="A54" s="428">
        <v>3</v>
      </c>
      <c r="B54" s="359"/>
      <c r="C54" s="429"/>
      <c r="D54" s="430"/>
      <c r="E54" s="432"/>
      <c r="F54" s="432"/>
      <c r="G54" s="187">
        <f t="shared" si="10"/>
        <v>0</v>
      </c>
      <c r="H54" s="367"/>
      <c r="I54" s="387">
        <f t="shared" si="11"/>
        <v>0</v>
      </c>
      <c r="J54" s="421"/>
      <c r="K54" s="387">
        <f t="shared" si="16"/>
        <v>0</v>
      </c>
      <c r="L54" s="386"/>
      <c r="M54" s="187">
        <f t="shared" si="12"/>
        <v>0</v>
      </c>
      <c r="N54" s="199"/>
      <c r="O54" s="187">
        <f t="shared" si="17"/>
        <v>0</v>
      </c>
      <c r="P54" s="199"/>
      <c r="Q54" s="187">
        <f t="shared" si="17"/>
        <v>0</v>
      </c>
      <c r="R54" s="199"/>
      <c r="S54" s="187">
        <f t="shared" si="13"/>
        <v>0</v>
      </c>
      <c r="T54" s="199"/>
      <c r="U54" s="187">
        <f t="shared" si="14"/>
        <v>0</v>
      </c>
      <c r="V54" s="199"/>
      <c r="W54" s="187">
        <f t="shared" si="18"/>
        <v>0</v>
      </c>
      <c r="X54" s="199"/>
      <c r="Y54" s="187">
        <f t="shared" si="19"/>
        <v>0</v>
      </c>
      <c r="Z54" s="199"/>
      <c r="AA54" s="187">
        <f t="shared" si="20"/>
        <v>0</v>
      </c>
      <c r="AB54" s="199"/>
      <c r="AC54" s="350">
        <f t="shared" si="15"/>
        <v>0</v>
      </c>
      <c r="AD54" s="373"/>
    </row>
    <row r="55" spans="1:31" x14ac:dyDescent="0.2">
      <c r="A55" s="428">
        <v>4</v>
      </c>
      <c r="B55" s="359"/>
      <c r="C55" s="429"/>
      <c r="D55" s="430"/>
      <c r="E55" s="432"/>
      <c r="F55" s="432"/>
      <c r="G55" s="187">
        <f t="shared" si="10"/>
        <v>0</v>
      </c>
      <c r="H55" s="367"/>
      <c r="I55" s="387">
        <f t="shared" si="11"/>
        <v>0</v>
      </c>
      <c r="J55" s="421"/>
      <c r="K55" s="387">
        <f t="shared" si="16"/>
        <v>0</v>
      </c>
      <c r="L55" s="413"/>
      <c r="M55" s="187">
        <f t="shared" si="12"/>
        <v>0</v>
      </c>
      <c r="O55" s="187">
        <f t="shared" si="17"/>
        <v>0</v>
      </c>
      <c r="P55" s="415"/>
      <c r="Q55" s="187">
        <f t="shared" si="17"/>
        <v>0</v>
      </c>
      <c r="R55" s="415"/>
      <c r="S55" s="187">
        <f t="shared" si="13"/>
        <v>0</v>
      </c>
      <c r="T55" s="199"/>
      <c r="U55" s="187">
        <f t="shared" si="14"/>
        <v>0</v>
      </c>
      <c r="V55" s="199"/>
      <c r="W55" s="187">
        <f t="shared" si="18"/>
        <v>0</v>
      </c>
      <c r="X55" s="199"/>
      <c r="Y55" s="187">
        <f t="shared" si="19"/>
        <v>0</v>
      </c>
      <c r="Z55" s="199"/>
      <c r="AA55" s="187">
        <f t="shared" si="20"/>
        <v>0</v>
      </c>
      <c r="AB55" s="199"/>
      <c r="AC55" s="350">
        <f t="shared" si="15"/>
        <v>0</v>
      </c>
    </row>
    <row r="56" spans="1:31" x14ac:dyDescent="0.2">
      <c r="A56" s="45">
        <v>5</v>
      </c>
      <c r="B56" s="359"/>
      <c r="C56" s="194"/>
      <c r="D56" s="196"/>
      <c r="E56" s="186"/>
      <c r="F56" s="186"/>
      <c r="G56" s="187">
        <f t="shared" si="10"/>
        <v>0</v>
      </c>
      <c r="H56" s="187"/>
      <c r="I56" s="387">
        <f t="shared" si="11"/>
        <v>0</v>
      </c>
      <c r="J56" s="413"/>
      <c r="K56" s="387">
        <f t="shared" si="16"/>
        <v>0</v>
      </c>
      <c r="L56" s="413"/>
      <c r="M56" s="187">
        <f t="shared" si="12"/>
        <v>0</v>
      </c>
      <c r="N56" s="415"/>
      <c r="O56" s="187">
        <f t="shared" si="17"/>
        <v>0</v>
      </c>
      <c r="P56" s="415"/>
      <c r="Q56" s="187">
        <f t="shared" si="17"/>
        <v>0</v>
      </c>
      <c r="R56" s="415"/>
      <c r="S56" s="187">
        <f t="shared" si="13"/>
        <v>0</v>
      </c>
      <c r="T56" s="199"/>
      <c r="U56" s="187">
        <f t="shared" si="14"/>
        <v>0</v>
      </c>
      <c r="V56" s="199"/>
      <c r="W56" s="187">
        <f t="shared" si="18"/>
        <v>0</v>
      </c>
      <c r="X56" s="199"/>
      <c r="Y56" s="187">
        <f t="shared" si="19"/>
        <v>0</v>
      </c>
      <c r="Z56" s="199"/>
      <c r="AA56" s="187">
        <f t="shared" si="20"/>
        <v>0</v>
      </c>
      <c r="AB56" s="199"/>
      <c r="AC56" s="350">
        <f t="shared" si="15"/>
        <v>0</v>
      </c>
    </row>
    <row r="57" spans="1:31" x14ac:dyDescent="0.2">
      <c r="A57" s="45">
        <v>6</v>
      </c>
      <c r="B57" s="356"/>
      <c r="C57" s="194"/>
      <c r="D57" s="196"/>
      <c r="E57" s="186"/>
      <c r="F57" s="186"/>
      <c r="G57" s="187">
        <f t="shared" si="10"/>
        <v>0</v>
      </c>
      <c r="H57" s="187"/>
      <c r="I57" s="387">
        <f t="shared" si="11"/>
        <v>0</v>
      </c>
      <c r="J57" s="422"/>
      <c r="K57" s="387">
        <f t="shared" si="16"/>
        <v>0</v>
      </c>
      <c r="L57" s="413"/>
      <c r="M57" s="187">
        <f t="shared" si="12"/>
        <v>0</v>
      </c>
      <c r="N57" s="415"/>
      <c r="O57" s="187">
        <f t="shared" si="17"/>
        <v>0</v>
      </c>
      <c r="P57" s="415"/>
      <c r="Q57" s="187">
        <f t="shared" si="17"/>
        <v>0</v>
      </c>
      <c r="R57" s="415"/>
      <c r="S57" s="187">
        <f t="shared" si="13"/>
        <v>0</v>
      </c>
      <c r="T57" s="199"/>
      <c r="U57" s="187">
        <f t="shared" si="14"/>
        <v>0</v>
      </c>
      <c r="V57" s="199"/>
      <c r="W57" s="187">
        <f t="shared" si="18"/>
        <v>0</v>
      </c>
      <c r="X57" s="199"/>
      <c r="Y57" s="187">
        <f t="shared" si="19"/>
        <v>0</v>
      </c>
      <c r="Z57" s="199"/>
      <c r="AA57" s="187">
        <f t="shared" si="20"/>
        <v>0</v>
      </c>
      <c r="AB57" s="199"/>
      <c r="AC57" s="350">
        <f t="shared" si="15"/>
        <v>0</v>
      </c>
    </row>
    <row r="58" spans="1:31" s="347" customFormat="1" x14ac:dyDescent="0.2">
      <c r="A58" s="45">
        <v>7</v>
      </c>
      <c r="B58" s="361"/>
      <c r="C58" s="194"/>
      <c r="D58" s="196"/>
      <c r="E58" s="186"/>
      <c r="F58" s="186"/>
      <c r="G58" s="187">
        <f t="shared" si="10"/>
        <v>0</v>
      </c>
      <c r="H58" s="187"/>
      <c r="I58" s="387">
        <f t="shared" si="11"/>
        <v>0</v>
      </c>
      <c r="J58" s="418"/>
      <c r="K58" s="387">
        <f t="shared" si="16"/>
        <v>0</v>
      </c>
      <c r="L58" s="413"/>
      <c r="M58" s="187">
        <f t="shared" si="12"/>
        <v>0</v>
      </c>
      <c r="O58" s="187">
        <f t="shared" si="17"/>
        <v>0</v>
      </c>
      <c r="P58" s="415"/>
      <c r="Q58" s="187">
        <f t="shared" si="17"/>
        <v>0</v>
      </c>
      <c r="R58" s="415"/>
      <c r="S58" s="187">
        <f t="shared" si="13"/>
        <v>0</v>
      </c>
      <c r="T58" s="199"/>
      <c r="U58" s="187">
        <f t="shared" si="14"/>
        <v>0</v>
      </c>
      <c r="V58" s="199"/>
      <c r="W58" s="187">
        <f t="shared" si="18"/>
        <v>0</v>
      </c>
      <c r="X58" s="199"/>
      <c r="Y58" s="187">
        <f t="shared" si="19"/>
        <v>0</v>
      </c>
      <c r="Z58" s="199"/>
      <c r="AA58" s="187">
        <f t="shared" si="20"/>
        <v>0</v>
      </c>
      <c r="AB58" s="199"/>
      <c r="AC58" s="350">
        <f t="shared" si="15"/>
        <v>0</v>
      </c>
      <c r="AD58" s="369"/>
      <c r="AE58" s="369"/>
    </row>
    <row r="59" spans="1:31" x14ac:dyDescent="0.2">
      <c r="A59" s="69" t="s">
        <v>52</v>
      </c>
      <c r="B59" s="11"/>
      <c r="C59" s="186">
        <f>SUM(C52:C57)</f>
        <v>0</v>
      </c>
      <c r="D59" s="186"/>
      <c r="E59" s="186"/>
      <c r="F59" s="186"/>
      <c r="G59" s="187">
        <f>SUM(G52:G58)</f>
        <v>0</v>
      </c>
      <c r="H59" s="187">
        <f t="shared" ref="H59:AB59" si="21">SUM(H52:H58)</f>
        <v>0</v>
      </c>
      <c r="I59" s="187">
        <f t="shared" si="21"/>
        <v>0</v>
      </c>
      <c r="J59" s="187">
        <f t="shared" si="21"/>
        <v>0</v>
      </c>
      <c r="K59" s="187">
        <f t="shared" si="21"/>
        <v>0</v>
      </c>
      <c r="L59" s="187">
        <f t="shared" si="21"/>
        <v>0</v>
      </c>
      <c r="M59" s="187">
        <f t="shared" si="21"/>
        <v>0</v>
      </c>
      <c r="N59" s="187">
        <f t="shared" si="21"/>
        <v>0</v>
      </c>
      <c r="O59" s="187">
        <f t="shared" si="21"/>
        <v>0</v>
      </c>
      <c r="P59" s="187">
        <f t="shared" si="21"/>
        <v>0</v>
      </c>
      <c r="Q59" s="187">
        <f t="shared" si="21"/>
        <v>0</v>
      </c>
      <c r="R59" s="187">
        <f t="shared" si="21"/>
        <v>0</v>
      </c>
      <c r="S59" s="187">
        <f t="shared" si="21"/>
        <v>0</v>
      </c>
      <c r="T59" s="187">
        <f t="shared" si="21"/>
        <v>0</v>
      </c>
      <c r="U59" s="187">
        <f t="shared" si="21"/>
        <v>0</v>
      </c>
      <c r="V59" s="187">
        <f t="shared" si="21"/>
        <v>0</v>
      </c>
      <c r="W59" s="187">
        <f t="shared" si="21"/>
        <v>0</v>
      </c>
      <c r="X59" s="187">
        <f t="shared" si="21"/>
        <v>0</v>
      </c>
      <c r="Y59" s="187">
        <f t="shared" si="21"/>
        <v>0</v>
      </c>
      <c r="Z59" s="187">
        <f t="shared" si="21"/>
        <v>0</v>
      </c>
      <c r="AA59" s="187">
        <f t="shared" si="21"/>
        <v>0</v>
      </c>
      <c r="AB59" s="187">
        <f t="shared" si="21"/>
        <v>0</v>
      </c>
      <c r="AC59" s="193">
        <f>SUM(AC52:AC58)</f>
        <v>0</v>
      </c>
    </row>
    <row r="60" spans="1:31" x14ac:dyDescent="0.2">
      <c r="A60" s="170"/>
      <c r="B60" s="10"/>
      <c r="C60" s="191"/>
      <c r="D60" s="191"/>
      <c r="E60" s="191"/>
      <c r="F60" s="191"/>
      <c r="G60" s="192"/>
      <c r="H60" s="192"/>
      <c r="I60" s="389"/>
      <c r="J60" s="389"/>
      <c r="K60" s="192"/>
      <c r="L60" s="389"/>
      <c r="M60" s="192"/>
      <c r="N60" s="192"/>
      <c r="O60" s="192"/>
      <c r="P60" s="192"/>
      <c r="Q60" s="192"/>
      <c r="R60" s="192"/>
      <c r="S60" s="192"/>
      <c r="T60" s="192"/>
      <c r="U60" s="192"/>
      <c r="V60" s="192"/>
      <c r="W60" s="192"/>
      <c r="X60" s="192"/>
      <c r="Y60" s="192"/>
      <c r="Z60" s="192"/>
      <c r="AA60" s="192"/>
      <c r="AB60" s="192"/>
      <c r="AC60" s="200"/>
    </row>
    <row r="61" spans="1:31" ht="23.45" customHeight="1" x14ac:dyDescent="0.2">
      <c r="A61" s="573" t="s">
        <v>189</v>
      </c>
      <c r="B61" s="574"/>
      <c r="C61" s="202" t="s">
        <v>23</v>
      </c>
      <c r="D61" s="202" t="s">
        <v>24</v>
      </c>
      <c r="E61" s="202" t="s">
        <v>28</v>
      </c>
      <c r="F61" s="189"/>
      <c r="G61" s="197" t="s">
        <v>58</v>
      </c>
      <c r="H61" s="146" t="str">
        <f>+$G$19</f>
        <v xml:space="preserve">   WIOA Youth In School</v>
      </c>
      <c r="I61" s="540" t="s">
        <v>58</v>
      </c>
      <c r="J61" s="182" t="str">
        <f>+$I$19</f>
        <v xml:space="preserve">  WIOA Youth Out of School</v>
      </c>
      <c r="K61" s="542" t="s">
        <v>58</v>
      </c>
      <c r="L61" s="182" t="str">
        <f>+$K$19</f>
        <v xml:space="preserve">  JAG IN SCHOOL</v>
      </c>
      <c r="M61" s="544" t="s">
        <v>58</v>
      </c>
      <c r="N61" s="182" t="str">
        <f>+$M$19</f>
        <v xml:space="preserve"> JAG OUT OF SCHOOL</v>
      </c>
      <c r="O61" s="427" t="s">
        <v>58</v>
      </c>
      <c r="P61" s="147" t="str">
        <f>+O62</f>
        <v xml:space="preserve"> ENTER FUND SOURCE HERE</v>
      </c>
      <c r="Q61" s="546" t="s">
        <v>58</v>
      </c>
      <c r="R61" s="147" t="str">
        <f>+$Q$19</f>
        <v xml:space="preserve"> ENTER FUND SOURCE HERE</v>
      </c>
      <c r="S61" s="363" t="s">
        <v>58</v>
      </c>
      <c r="T61" s="135" t="str">
        <f>+$S$19</f>
        <v xml:space="preserve"> ENTER FUND SOURCE HERE</v>
      </c>
      <c r="U61" s="440" t="s">
        <v>58</v>
      </c>
      <c r="V61" s="147" t="str">
        <f>+$U$19</f>
        <v xml:space="preserve"> ENTER FUND SOURCE HERE</v>
      </c>
      <c r="W61" s="469" t="s">
        <v>58</v>
      </c>
      <c r="X61" s="548" t="str">
        <f>+$W$19</f>
        <v xml:space="preserve"> ENTER FUND SOURCE HERE</v>
      </c>
      <c r="Y61" s="508" t="s">
        <v>58</v>
      </c>
      <c r="Z61" s="465" t="str">
        <f>+$Y$19</f>
        <v xml:space="preserve"> ENTER FUND SOURCE HERE</v>
      </c>
      <c r="AA61" s="484" t="s">
        <v>58</v>
      </c>
      <c r="AB61" s="147" t="str">
        <f>+$AA$19</f>
        <v xml:space="preserve"> ENTER FUND SOURCE HERE</v>
      </c>
      <c r="AC61" s="42"/>
    </row>
    <row r="62" spans="1:31" ht="28.5" customHeight="1" x14ac:dyDescent="0.2">
      <c r="A62" s="43"/>
      <c r="B62" s="9"/>
      <c r="C62" s="201" t="s">
        <v>27</v>
      </c>
      <c r="D62" s="201" t="s">
        <v>25</v>
      </c>
      <c r="E62" s="201" t="s">
        <v>13</v>
      </c>
      <c r="F62" s="188"/>
      <c r="G62" s="144" t="str">
        <f>RIGHT('BUDGET SUMMARY'!$A$2,LEN($A$2)-15)</f>
        <v xml:space="preserve">   WIOA Youth In School</v>
      </c>
      <c r="H62" s="6" t="s">
        <v>47</v>
      </c>
      <c r="I62" s="541" t="str">
        <f>RIGHT('BUDGET SUMMARY'!$A$3,LEN($A$3)-15)</f>
        <v xml:space="preserve">  WIOA Youth Out of School</v>
      </c>
      <c r="J62" s="6" t="s">
        <v>47</v>
      </c>
      <c r="K62" s="543" t="str">
        <f>RIGHT('BUDGET SUMMARY'!$A$4,LEN($A$4)-15)</f>
        <v xml:space="preserve">  JAG IN SCHOOL</v>
      </c>
      <c r="L62" s="6" t="s">
        <v>47</v>
      </c>
      <c r="M62" s="545" t="str">
        <f>RIGHT('BUDGET SUMMARY'!$A$5,LEN($A$5)-15)</f>
        <v xml:space="preserve"> JAG OUT OF SCHOOL</v>
      </c>
      <c r="N62" s="6" t="s">
        <v>47</v>
      </c>
      <c r="O62" s="424" t="str">
        <f>RIGHT('BUDGET SUMMARY'!$A$6,LEN($A$6)-15)</f>
        <v xml:space="preserve"> ENTER FUND SOURCE HERE</v>
      </c>
      <c r="P62" s="6" t="s">
        <v>47</v>
      </c>
      <c r="Q62" s="547" t="str">
        <f>RIGHT('BUDGET SUMMARY'!$A$7,LEN($A$7)-15)</f>
        <v xml:space="preserve"> ENTER FUND SOURCE HERE</v>
      </c>
      <c r="R62" s="6" t="s">
        <v>47</v>
      </c>
      <c r="S62" s="364" t="str">
        <f>RIGHT('BUDGET SUMMARY'!$A$8,LEN($A$8)-15)</f>
        <v xml:space="preserve"> ENTER FUND SOURCE HERE</v>
      </c>
      <c r="T62" s="6" t="s">
        <v>47</v>
      </c>
      <c r="U62" s="467" t="str">
        <f>RIGHT('BUDGET SUMMARY'!$A$9,LEN($A$9)-15)</f>
        <v xml:space="preserve"> ENTER FUND SOURCE HERE</v>
      </c>
      <c r="V62" s="6" t="s">
        <v>47</v>
      </c>
      <c r="W62" s="468" t="str">
        <f>RIGHT('BUDGET SUMMARY'!$A$10,LEN($A$10)-15)</f>
        <v xml:space="preserve"> ENTER FUND SOURCE HERE</v>
      </c>
      <c r="X62" s="6" t="s">
        <v>47</v>
      </c>
      <c r="Y62" s="509" t="str">
        <f>RIGHT('BUDGET SUMMARY'!$A$11,LEN($A$11)-15)</f>
        <v xml:space="preserve"> ENTER FUND SOURCE HERE</v>
      </c>
      <c r="Z62" s="6" t="s">
        <v>47</v>
      </c>
      <c r="AA62" s="487" t="str">
        <f>RIGHT('BUDGET SUMMARY'!$A$12,LEN($A$12)-15)</f>
        <v xml:space="preserve"> ENTER FUND SOURCE HERE</v>
      </c>
      <c r="AB62" s="6" t="s">
        <v>47</v>
      </c>
      <c r="AC62" s="44" t="s">
        <v>37</v>
      </c>
    </row>
    <row r="63" spans="1:31" x14ac:dyDescent="0.2">
      <c r="A63" s="89" t="s">
        <v>59</v>
      </c>
      <c r="B63" s="76"/>
      <c r="C63" s="201"/>
      <c r="D63" s="201"/>
      <c r="E63" s="201"/>
      <c r="F63" s="188"/>
      <c r="G63" s="82"/>
      <c r="H63" s="77"/>
      <c r="I63" s="399"/>
      <c r="J63" s="381"/>
      <c r="K63" s="82"/>
      <c r="L63" s="401"/>
      <c r="M63" s="82"/>
      <c r="N63" s="198"/>
      <c r="O63" s="82"/>
      <c r="P63" s="198"/>
      <c r="Q63" s="82"/>
      <c r="R63" s="198"/>
      <c r="S63" s="82"/>
      <c r="T63" s="198"/>
      <c r="U63" s="82"/>
      <c r="V63" s="415"/>
      <c r="W63" s="463"/>
      <c r="X63" s="198"/>
      <c r="Y63" s="463"/>
      <c r="Z63" s="198"/>
      <c r="AA63" s="463"/>
      <c r="AB63" s="198"/>
      <c r="AC63" s="44"/>
    </row>
    <row r="64" spans="1:31" x14ac:dyDescent="0.2">
      <c r="A64" s="206">
        <v>1</v>
      </c>
      <c r="B64" s="343" t="s">
        <v>117</v>
      </c>
      <c r="C64" s="194"/>
      <c r="D64" s="195"/>
      <c r="E64" s="195"/>
      <c r="F64" s="186"/>
      <c r="G64" s="187">
        <f>ROUND($C64*$D64*$E64*$G$63,0)</f>
        <v>0</v>
      </c>
      <c r="H64" s="187"/>
      <c r="I64" s="387">
        <f>ROUND($C64*$D64*$E64*$I$63,0)</f>
        <v>0</v>
      </c>
      <c r="J64" s="386"/>
      <c r="K64" s="187">
        <f>ROUND($C64*$D64*$E64*$K$63,0)</f>
        <v>0</v>
      </c>
      <c r="L64" s="386"/>
      <c r="M64" s="187">
        <f>ROUND($C64*$D64*$E64*$M$63,0)</f>
        <v>0</v>
      </c>
      <c r="N64" s="199"/>
      <c r="O64" s="187">
        <f>ROUND($C64*$D64*$E64*O$63,0)</f>
        <v>0</v>
      </c>
      <c r="P64" s="199"/>
      <c r="Q64" s="187">
        <f>ROUND($C64*$D64*$E64*Q$63,0)</f>
        <v>0</v>
      </c>
      <c r="R64" s="199"/>
      <c r="S64" s="187">
        <f>ROUND($C64*$D64*$E64*$S$63,0)</f>
        <v>0</v>
      </c>
      <c r="T64" s="199"/>
      <c r="U64" s="187">
        <f>ROUND($C64*$D64*$E64*U$63,0)</f>
        <v>0</v>
      </c>
      <c r="V64" s="199"/>
      <c r="W64" s="187">
        <f>ROUND($C64*$D64*$E64*W$63,0)</f>
        <v>0</v>
      </c>
      <c r="X64" s="199"/>
      <c r="Y64" s="187">
        <f>ROUND($C64*$D64*$E64*Y$63,0)</f>
        <v>0</v>
      </c>
      <c r="Z64" s="199"/>
      <c r="AA64" s="187">
        <f>ROUND($C64*$D64*$E64*AA$63,0)</f>
        <v>0</v>
      </c>
      <c r="AB64" s="199"/>
      <c r="AC64" s="350">
        <f t="shared" ref="AC64:AC77" si="22">SUM(G64:AB64)</f>
        <v>0</v>
      </c>
    </row>
    <row r="65" spans="1:31" x14ac:dyDescent="0.2">
      <c r="A65" s="206">
        <v>2</v>
      </c>
      <c r="B65" s="343" t="s">
        <v>117</v>
      </c>
      <c r="C65" s="194"/>
      <c r="D65" s="195"/>
      <c r="E65" s="195"/>
      <c r="F65" s="186"/>
      <c r="G65" s="187">
        <f t="shared" ref="G65:G76" si="23">ROUND($C65*$D65*$E65*$G$63,0)</f>
        <v>0</v>
      </c>
      <c r="H65" s="187"/>
      <c r="I65" s="387">
        <f>ROUND($C65*$D65*$E65*$I$63,0)</f>
        <v>0</v>
      </c>
      <c r="J65" s="386"/>
      <c r="K65" s="187">
        <f>ROUND($C65*$D65*$E65*$K$63,0)</f>
        <v>0</v>
      </c>
      <c r="L65" s="386"/>
      <c r="M65" s="187">
        <f>ROUND($C65*$D65*$E65*$M$63,0)</f>
        <v>0</v>
      </c>
      <c r="N65" s="199"/>
      <c r="O65" s="187">
        <f t="shared" ref="O65:Q77" si="24">ROUND($C65*$D65*$E65*O$63,0)</f>
        <v>0</v>
      </c>
      <c r="P65" s="199"/>
      <c r="Q65" s="187">
        <f t="shared" si="24"/>
        <v>0</v>
      </c>
      <c r="R65" s="199"/>
      <c r="S65" s="187">
        <f t="shared" ref="S65:S77" si="25">ROUND($C65*$D65*$E65*$S$63,0)</f>
        <v>0</v>
      </c>
      <c r="T65" s="199"/>
      <c r="U65" s="187">
        <f t="shared" ref="U65:U77" si="26">ROUND($C65*$D65*$E65*$U$63,0)</f>
        <v>0</v>
      </c>
      <c r="V65" s="199"/>
      <c r="W65" s="187">
        <f t="shared" ref="W65:W77" si="27">ROUND($C65*$D65*$E65*W$63,0)</f>
        <v>0</v>
      </c>
      <c r="X65" s="199"/>
      <c r="Y65" s="187">
        <f t="shared" ref="Y65:Y77" si="28">ROUND($C65*$D65*$E65*Y$63,0)</f>
        <v>0</v>
      </c>
      <c r="Z65" s="199"/>
      <c r="AA65" s="187">
        <f t="shared" ref="AA65:AA77" si="29">ROUND($C65*$D65*$E65*AA$63,0)</f>
        <v>0</v>
      </c>
      <c r="AB65" s="199"/>
      <c r="AC65" s="350">
        <f t="shared" si="22"/>
        <v>0</v>
      </c>
    </row>
    <row r="66" spans="1:31" s="347" customFormat="1" x14ac:dyDescent="0.2">
      <c r="A66" s="206">
        <v>3</v>
      </c>
      <c r="B66" s="343" t="s">
        <v>117</v>
      </c>
      <c r="C66" s="194"/>
      <c r="D66" s="195"/>
      <c r="E66" s="195"/>
      <c r="F66" s="186"/>
      <c r="G66" s="187">
        <f t="shared" si="23"/>
        <v>0</v>
      </c>
      <c r="H66" s="187"/>
      <c r="I66" s="387">
        <f t="shared" ref="I66:I77" si="30">ROUND($C66*$D66*$E66*$I$63,0)</f>
        <v>0</v>
      </c>
      <c r="J66" s="386"/>
      <c r="K66" s="187">
        <f>ROUND($C66*$D66*$E66*$K$63,0)</f>
        <v>0</v>
      </c>
      <c r="L66" s="413"/>
      <c r="M66" s="187">
        <f t="shared" ref="M66:M73" si="31">ROUND($C66*$D66*$E66*$M$63,0)</f>
        <v>0</v>
      </c>
      <c r="O66" s="187">
        <f t="shared" si="24"/>
        <v>0</v>
      </c>
      <c r="P66" s="415"/>
      <c r="Q66" s="187">
        <f t="shared" si="24"/>
        <v>0</v>
      </c>
      <c r="R66" s="415"/>
      <c r="S66" s="187">
        <f t="shared" si="25"/>
        <v>0</v>
      </c>
      <c r="T66" s="199"/>
      <c r="U66" s="187">
        <f t="shared" si="26"/>
        <v>0</v>
      </c>
      <c r="V66" s="199"/>
      <c r="W66" s="187">
        <f t="shared" si="27"/>
        <v>0</v>
      </c>
      <c r="X66" s="199"/>
      <c r="Y66" s="187">
        <f t="shared" si="28"/>
        <v>0</v>
      </c>
      <c r="Z66" s="199"/>
      <c r="AA66" s="187">
        <f t="shared" si="29"/>
        <v>0</v>
      </c>
      <c r="AB66" s="199"/>
      <c r="AC66" s="350">
        <f t="shared" si="22"/>
        <v>0</v>
      </c>
      <c r="AD66" s="369"/>
      <c r="AE66" s="369"/>
    </row>
    <row r="67" spans="1:31" x14ac:dyDescent="0.2">
      <c r="A67" s="206">
        <v>4</v>
      </c>
      <c r="B67" s="205" t="s">
        <v>92</v>
      </c>
      <c r="C67" s="194"/>
      <c r="D67" s="195"/>
      <c r="E67" s="195"/>
      <c r="F67" s="186"/>
      <c r="G67" s="187">
        <f t="shared" si="23"/>
        <v>0</v>
      </c>
      <c r="H67" s="411"/>
      <c r="I67" s="387">
        <f t="shared" si="30"/>
        <v>0</v>
      </c>
      <c r="J67" s="386"/>
      <c r="K67" s="187">
        <f>ROUND($C67*$D67*$E67*$K$63,0)</f>
        <v>0</v>
      </c>
      <c r="L67" s="413"/>
      <c r="M67" s="187">
        <f t="shared" si="31"/>
        <v>0</v>
      </c>
      <c r="N67" s="415"/>
      <c r="O67" s="187">
        <f t="shared" si="24"/>
        <v>0</v>
      </c>
      <c r="P67" s="415"/>
      <c r="Q67" s="187">
        <f t="shared" si="24"/>
        <v>0</v>
      </c>
      <c r="R67" s="415"/>
      <c r="S67" s="187">
        <f t="shared" si="25"/>
        <v>0</v>
      </c>
      <c r="T67" s="199"/>
      <c r="U67" s="187">
        <f t="shared" si="26"/>
        <v>0</v>
      </c>
      <c r="V67" s="199"/>
      <c r="W67" s="187">
        <f t="shared" si="27"/>
        <v>0</v>
      </c>
      <c r="X67" s="199"/>
      <c r="Y67" s="187">
        <f t="shared" si="28"/>
        <v>0</v>
      </c>
      <c r="Z67" s="199"/>
      <c r="AA67" s="187">
        <f t="shared" si="29"/>
        <v>0</v>
      </c>
      <c r="AB67" s="199"/>
      <c r="AC67" s="350">
        <f t="shared" si="22"/>
        <v>0</v>
      </c>
    </row>
    <row r="68" spans="1:31" s="347" customFormat="1" x14ac:dyDescent="0.2">
      <c r="A68" s="206">
        <v>5</v>
      </c>
      <c r="B68" s="343" t="s">
        <v>138</v>
      </c>
      <c r="C68" s="194"/>
      <c r="D68" s="195"/>
      <c r="E68" s="195"/>
      <c r="F68" s="186"/>
      <c r="G68" s="187">
        <f t="shared" si="23"/>
        <v>0</v>
      </c>
      <c r="H68" s="411"/>
      <c r="I68" s="387">
        <f t="shared" si="30"/>
        <v>0</v>
      </c>
      <c r="J68" s="386"/>
      <c r="K68" s="187">
        <f t="shared" ref="K68:K77" si="32">ROUND($C68*$D68*$E68*$K$63,0)</f>
        <v>0</v>
      </c>
      <c r="L68" s="413"/>
      <c r="M68" s="187">
        <f t="shared" si="31"/>
        <v>0</v>
      </c>
      <c r="N68" s="415"/>
      <c r="O68" s="187">
        <f t="shared" si="24"/>
        <v>0</v>
      </c>
      <c r="P68" s="415"/>
      <c r="Q68" s="187">
        <f t="shared" si="24"/>
        <v>0</v>
      </c>
      <c r="R68" s="415"/>
      <c r="S68" s="187">
        <f t="shared" si="25"/>
        <v>0</v>
      </c>
      <c r="T68" s="199"/>
      <c r="U68" s="187">
        <f t="shared" si="26"/>
        <v>0</v>
      </c>
      <c r="V68" s="199"/>
      <c r="W68" s="187">
        <f t="shared" si="27"/>
        <v>0</v>
      </c>
      <c r="X68" s="199"/>
      <c r="Y68" s="187">
        <f t="shared" si="28"/>
        <v>0</v>
      </c>
      <c r="Z68" s="199"/>
      <c r="AA68" s="187">
        <f t="shared" si="29"/>
        <v>0</v>
      </c>
      <c r="AB68" s="199"/>
      <c r="AC68" s="350">
        <f t="shared" si="22"/>
        <v>0</v>
      </c>
      <c r="AD68" s="369"/>
      <c r="AE68" s="369"/>
    </row>
    <row r="69" spans="1:31" x14ac:dyDescent="0.2">
      <c r="A69" s="206">
        <v>6</v>
      </c>
      <c r="B69" s="205" t="s">
        <v>93</v>
      </c>
      <c r="C69" s="194"/>
      <c r="D69" s="195"/>
      <c r="E69" s="195"/>
      <c r="F69" s="186"/>
      <c r="G69" s="187">
        <f t="shared" si="23"/>
        <v>0</v>
      </c>
      <c r="H69" s="411"/>
      <c r="I69" s="387">
        <f t="shared" si="30"/>
        <v>0</v>
      </c>
      <c r="J69" s="386"/>
      <c r="K69" s="187">
        <f t="shared" si="32"/>
        <v>0</v>
      </c>
      <c r="L69" s="413"/>
      <c r="M69" s="187">
        <f t="shared" si="31"/>
        <v>0</v>
      </c>
      <c r="N69" s="415"/>
      <c r="O69" s="187">
        <f t="shared" si="24"/>
        <v>0</v>
      </c>
      <c r="P69" s="415"/>
      <c r="Q69" s="187">
        <f t="shared" si="24"/>
        <v>0</v>
      </c>
      <c r="R69" s="415"/>
      <c r="S69" s="187">
        <f t="shared" si="25"/>
        <v>0</v>
      </c>
      <c r="T69" s="199"/>
      <c r="U69" s="187">
        <f t="shared" si="26"/>
        <v>0</v>
      </c>
      <c r="V69" s="199"/>
      <c r="W69" s="187">
        <f t="shared" si="27"/>
        <v>0</v>
      </c>
      <c r="X69" s="199"/>
      <c r="Y69" s="187">
        <f t="shared" si="28"/>
        <v>0</v>
      </c>
      <c r="Z69" s="199"/>
      <c r="AA69" s="187">
        <f t="shared" si="29"/>
        <v>0</v>
      </c>
      <c r="AB69" s="199"/>
      <c r="AC69" s="350">
        <f t="shared" si="22"/>
        <v>0</v>
      </c>
    </row>
    <row r="70" spans="1:31" x14ac:dyDescent="0.2">
      <c r="A70" s="206">
        <v>7</v>
      </c>
      <c r="B70" s="207" t="s">
        <v>94</v>
      </c>
      <c r="C70" s="194"/>
      <c r="D70" s="195"/>
      <c r="E70" s="195"/>
      <c r="F70" s="186"/>
      <c r="G70" s="187">
        <f t="shared" si="23"/>
        <v>0</v>
      </c>
      <c r="H70" s="411"/>
      <c r="I70" s="387">
        <f t="shared" si="30"/>
        <v>0</v>
      </c>
      <c r="J70" s="386"/>
      <c r="K70" s="187">
        <f t="shared" si="32"/>
        <v>0</v>
      </c>
      <c r="L70" s="413"/>
      <c r="M70" s="187">
        <f t="shared" si="31"/>
        <v>0</v>
      </c>
      <c r="N70" s="415"/>
      <c r="O70" s="187">
        <f t="shared" si="24"/>
        <v>0</v>
      </c>
      <c r="P70" s="415"/>
      <c r="Q70" s="187">
        <f t="shared" si="24"/>
        <v>0</v>
      </c>
      <c r="R70" s="415"/>
      <c r="S70" s="187">
        <f t="shared" si="25"/>
        <v>0</v>
      </c>
      <c r="T70" s="199"/>
      <c r="U70" s="187">
        <f t="shared" si="26"/>
        <v>0</v>
      </c>
      <c r="V70" s="199"/>
      <c r="W70" s="187">
        <f t="shared" si="27"/>
        <v>0</v>
      </c>
      <c r="X70" s="199"/>
      <c r="Y70" s="187">
        <f t="shared" si="28"/>
        <v>0</v>
      </c>
      <c r="Z70" s="199"/>
      <c r="AA70" s="187">
        <f t="shared" si="29"/>
        <v>0</v>
      </c>
      <c r="AB70" s="199"/>
      <c r="AC70" s="350">
        <f t="shared" si="22"/>
        <v>0</v>
      </c>
      <c r="AE70" s="374"/>
    </row>
    <row r="71" spans="1:31" x14ac:dyDescent="0.2">
      <c r="A71" s="206">
        <v>8</v>
      </c>
      <c r="B71" s="203" t="s">
        <v>95</v>
      </c>
      <c r="C71" s="194"/>
      <c r="D71" s="195"/>
      <c r="E71" s="195"/>
      <c r="F71" s="186"/>
      <c r="G71" s="187">
        <f t="shared" si="23"/>
        <v>0</v>
      </c>
      <c r="H71" s="411"/>
      <c r="I71" s="387">
        <f t="shared" si="30"/>
        <v>0</v>
      </c>
      <c r="J71" s="386"/>
      <c r="K71" s="187">
        <f t="shared" si="32"/>
        <v>0</v>
      </c>
      <c r="L71" s="413"/>
      <c r="M71" s="187">
        <f t="shared" si="31"/>
        <v>0</v>
      </c>
      <c r="N71" s="415"/>
      <c r="O71" s="187">
        <f t="shared" si="24"/>
        <v>0</v>
      </c>
      <c r="P71" s="415"/>
      <c r="Q71" s="187">
        <f t="shared" si="24"/>
        <v>0</v>
      </c>
      <c r="R71" s="415"/>
      <c r="S71" s="187">
        <f t="shared" si="25"/>
        <v>0</v>
      </c>
      <c r="T71" s="199"/>
      <c r="U71" s="187">
        <f t="shared" si="26"/>
        <v>0</v>
      </c>
      <c r="V71" s="199"/>
      <c r="W71" s="187">
        <f t="shared" si="27"/>
        <v>0</v>
      </c>
      <c r="X71" s="199"/>
      <c r="Y71" s="187">
        <f t="shared" si="28"/>
        <v>0</v>
      </c>
      <c r="Z71" s="199"/>
      <c r="AA71" s="187">
        <f t="shared" si="29"/>
        <v>0</v>
      </c>
      <c r="AB71" s="199"/>
      <c r="AC71" s="350">
        <f t="shared" si="22"/>
        <v>0</v>
      </c>
      <c r="AE71" s="374"/>
    </row>
    <row r="72" spans="1:31" x14ac:dyDescent="0.2">
      <c r="A72" s="206">
        <v>9</v>
      </c>
      <c r="B72" s="204" t="s">
        <v>96</v>
      </c>
      <c r="C72" s="194"/>
      <c r="D72" s="195"/>
      <c r="E72" s="195"/>
      <c r="F72" s="186"/>
      <c r="G72" s="187">
        <f t="shared" si="23"/>
        <v>0</v>
      </c>
      <c r="H72" s="411"/>
      <c r="I72" s="387">
        <f t="shared" si="30"/>
        <v>0</v>
      </c>
      <c r="J72" s="386"/>
      <c r="K72" s="187">
        <f t="shared" si="32"/>
        <v>0</v>
      </c>
      <c r="L72" s="413"/>
      <c r="M72" s="187">
        <f t="shared" si="31"/>
        <v>0</v>
      </c>
      <c r="N72" s="415"/>
      <c r="O72" s="187">
        <f t="shared" si="24"/>
        <v>0</v>
      </c>
      <c r="P72" s="415"/>
      <c r="Q72" s="187">
        <f t="shared" si="24"/>
        <v>0</v>
      </c>
      <c r="R72" s="415"/>
      <c r="S72" s="187">
        <f t="shared" si="25"/>
        <v>0</v>
      </c>
      <c r="T72" s="199"/>
      <c r="U72" s="187">
        <f t="shared" si="26"/>
        <v>0</v>
      </c>
      <c r="V72" s="199"/>
      <c r="W72" s="187">
        <f t="shared" si="27"/>
        <v>0</v>
      </c>
      <c r="X72" s="199"/>
      <c r="Y72" s="187">
        <f t="shared" si="28"/>
        <v>0</v>
      </c>
      <c r="Z72" s="199"/>
      <c r="AA72" s="187">
        <f t="shared" si="29"/>
        <v>0</v>
      </c>
      <c r="AB72" s="199"/>
      <c r="AC72" s="350">
        <f t="shared" si="22"/>
        <v>0</v>
      </c>
      <c r="AE72" s="370"/>
    </row>
    <row r="73" spans="1:31" x14ac:dyDescent="0.2">
      <c r="A73" s="206">
        <v>10</v>
      </c>
      <c r="B73" s="267" t="s">
        <v>118</v>
      </c>
      <c r="C73" s="194"/>
      <c r="D73" s="195"/>
      <c r="E73" s="195"/>
      <c r="F73" s="186"/>
      <c r="G73" s="187">
        <f t="shared" si="23"/>
        <v>0</v>
      </c>
      <c r="H73" s="411"/>
      <c r="I73" s="387">
        <f t="shared" si="30"/>
        <v>0</v>
      </c>
      <c r="J73" s="421"/>
      <c r="K73" s="187">
        <f t="shared" si="32"/>
        <v>0</v>
      </c>
      <c r="L73" s="413"/>
      <c r="M73" s="187">
        <f t="shared" si="31"/>
        <v>0</v>
      </c>
      <c r="N73" s="415"/>
      <c r="O73" s="187">
        <f t="shared" si="24"/>
        <v>0</v>
      </c>
      <c r="P73" s="415"/>
      <c r="Q73" s="187">
        <f t="shared" si="24"/>
        <v>0</v>
      </c>
      <c r="R73" s="415"/>
      <c r="S73" s="187">
        <f t="shared" si="25"/>
        <v>0</v>
      </c>
      <c r="T73" s="199"/>
      <c r="U73" s="187">
        <f t="shared" si="26"/>
        <v>0</v>
      </c>
      <c r="V73" s="199"/>
      <c r="W73" s="187">
        <f t="shared" si="27"/>
        <v>0</v>
      </c>
      <c r="X73" s="199"/>
      <c r="Y73" s="187">
        <f t="shared" si="28"/>
        <v>0</v>
      </c>
      <c r="Z73" s="199"/>
      <c r="AA73" s="187">
        <f t="shared" si="29"/>
        <v>0</v>
      </c>
      <c r="AB73" s="199"/>
      <c r="AC73" s="350">
        <f t="shared" si="22"/>
        <v>0</v>
      </c>
      <c r="AE73" s="370"/>
    </row>
    <row r="74" spans="1:31" s="347" customFormat="1" x14ac:dyDescent="0.2">
      <c r="A74" s="206">
        <v>11</v>
      </c>
      <c r="B74" s="348" t="s">
        <v>139</v>
      </c>
      <c r="C74" s="194"/>
      <c r="D74" s="195"/>
      <c r="E74" s="195"/>
      <c r="F74" s="186"/>
      <c r="G74" s="187">
        <f t="shared" si="23"/>
        <v>0</v>
      </c>
      <c r="H74" s="411"/>
      <c r="I74" s="387">
        <f t="shared" si="30"/>
        <v>0</v>
      </c>
      <c r="J74" s="413"/>
      <c r="K74" s="187">
        <f t="shared" si="32"/>
        <v>0</v>
      </c>
      <c r="L74" s="413"/>
      <c r="M74" s="411">
        <f>ROUND($C74*$D74*$E74*$M$63,0)</f>
        <v>0</v>
      </c>
      <c r="N74" s="415"/>
      <c r="O74" s="187">
        <f t="shared" si="24"/>
        <v>0</v>
      </c>
      <c r="P74" s="415"/>
      <c r="Q74" s="187">
        <f t="shared" si="24"/>
        <v>0</v>
      </c>
      <c r="R74" s="415"/>
      <c r="S74" s="187">
        <f t="shared" si="25"/>
        <v>0</v>
      </c>
      <c r="T74" s="199"/>
      <c r="U74" s="187">
        <f t="shared" si="26"/>
        <v>0</v>
      </c>
      <c r="V74" s="199"/>
      <c r="W74" s="187">
        <f t="shared" si="27"/>
        <v>0</v>
      </c>
      <c r="X74" s="199"/>
      <c r="Y74" s="187">
        <f t="shared" si="28"/>
        <v>0</v>
      </c>
      <c r="Z74" s="199"/>
      <c r="AA74" s="187">
        <f t="shared" si="29"/>
        <v>0</v>
      </c>
      <c r="AB74" s="199"/>
      <c r="AC74" s="350">
        <f t="shared" si="22"/>
        <v>0</v>
      </c>
      <c r="AD74" s="369"/>
      <c r="AE74" s="370"/>
    </row>
    <row r="75" spans="1:31" s="347" customFormat="1" x14ac:dyDescent="0.2">
      <c r="A75" s="206">
        <v>12</v>
      </c>
      <c r="B75" s="348" t="s">
        <v>140</v>
      </c>
      <c r="C75" s="194"/>
      <c r="D75" s="195"/>
      <c r="E75" s="195"/>
      <c r="F75" s="186"/>
      <c r="G75" s="187">
        <f t="shared" si="23"/>
        <v>0</v>
      </c>
      <c r="H75" s="187"/>
      <c r="I75" s="387">
        <f t="shared" si="30"/>
        <v>0</v>
      </c>
      <c r="J75" s="413"/>
      <c r="K75" s="187">
        <f t="shared" si="32"/>
        <v>0</v>
      </c>
      <c r="L75" s="413"/>
      <c r="M75" s="411">
        <f>ROUND($C75*$D75*$E75*$M$63,0)</f>
        <v>0</v>
      </c>
      <c r="N75" s="415"/>
      <c r="O75" s="187">
        <f t="shared" si="24"/>
        <v>0</v>
      </c>
      <c r="P75" s="415"/>
      <c r="Q75" s="187">
        <f t="shared" si="24"/>
        <v>0</v>
      </c>
      <c r="R75" s="415"/>
      <c r="S75" s="187">
        <f t="shared" si="25"/>
        <v>0</v>
      </c>
      <c r="T75" s="199"/>
      <c r="U75" s="187">
        <f t="shared" si="26"/>
        <v>0</v>
      </c>
      <c r="V75" s="199"/>
      <c r="W75" s="187">
        <f t="shared" si="27"/>
        <v>0</v>
      </c>
      <c r="X75" s="199"/>
      <c r="Y75" s="187">
        <f t="shared" si="28"/>
        <v>0</v>
      </c>
      <c r="Z75" s="199"/>
      <c r="AA75" s="187">
        <f t="shared" si="29"/>
        <v>0</v>
      </c>
      <c r="AB75" s="199"/>
      <c r="AC75" s="350">
        <f t="shared" si="22"/>
        <v>0</v>
      </c>
      <c r="AD75" s="369"/>
      <c r="AE75" s="370"/>
    </row>
    <row r="76" spans="1:31" x14ac:dyDescent="0.2">
      <c r="A76" s="206">
        <v>13</v>
      </c>
      <c r="B76" s="291" t="s">
        <v>125</v>
      </c>
      <c r="C76" s="194"/>
      <c r="D76" s="195"/>
      <c r="E76" s="195"/>
      <c r="F76" s="186"/>
      <c r="G76" s="187">
        <f t="shared" si="23"/>
        <v>0</v>
      </c>
      <c r="H76" s="187"/>
      <c r="I76" s="387">
        <f>ROUND($C76*$D76*$E76*$I$63,0)</f>
        <v>0</v>
      </c>
      <c r="J76" s="413"/>
      <c r="K76" s="187">
        <f t="shared" si="32"/>
        <v>0</v>
      </c>
      <c r="L76" s="386"/>
      <c r="M76" s="187">
        <f>ROUND($C76*$D76*$E76*$M$63,0)</f>
        <v>0</v>
      </c>
      <c r="N76" s="199"/>
      <c r="O76" s="187">
        <f t="shared" si="24"/>
        <v>0</v>
      </c>
      <c r="P76" s="199"/>
      <c r="Q76" s="187">
        <f t="shared" si="24"/>
        <v>0</v>
      </c>
      <c r="R76" s="199"/>
      <c r="S76" s="187">
        <f t="shared" si="25"/>
        <v>0</v>
      </c>
      <c r="T76" s="199"/>
      <c r="U76" s="187">
        <f t="shared" si="26"/>
        <v>0</v>
      </c>
      <c r="V76" s="199"/>
      <c r="W76" s="187">
        <f t="shared" si="27"/>
        <v>0</v>
      </c>
      <c r="X76" s="199"/>
      <c r="Y76" s="187">
        <f t="shared" si="28"/>
        <v>0</v>
      </c>
      <c r="Z76" s="199"/>
      <c r="AA76" s="187">
        <f t="shared" si="29"/>
        <v>0</v>
      </c>
      <c r="AB76" s="199"/>
      <c r="AC76" s="350">
        <f t="shared" si="22"/>
        <v>0</v>
      </c>
      <c r="AE76" s="370"/>
    </row>
    <row r="77" spans="1:31" s="347" customFormat="1" x14ac:dyDescent="0.2">
      <c r="A77" s="206">
        <v>14</v>
      </c>
      <c r="B77" s="359" t="s">
        <v>147</v>
      </c>
      <c r="C77" s="194"/>
      <c r="D77" s="195"/>
      <c r="E77" s="195"/>
      <c r="F77" s="186"/>
      <c r="G77" s="187"/>
      <c r="H77" s="187"/>
      <c r="I77" s="387">
        <f t="shared" si="30"/>
        <v>0</v>
      </c>
      <c r="K77" s="187">
        <f t="shared" si="32"/>
        <v>0</v>
      </c>
      <c r="L77" s="386"/>
      <c r="M77" s="187">
        <f>ROUND($C77*$D77*$E77*$M$63,0)</f>
        <v>0</v>
      </c>
      <c r="N77" s="199"/>
      <c r="O77" s="187">
        <f t="shared" si="24"/>
        <v>0</v>
      </c>
      <c r="P77" s="199"/>
      <c r="Q77" s="187">
        <f t="shared" si="24"/>
        <v>0</v>
      </c>
      <c r="R77" s="199"/>
      <c r="S77" s="187">
        <f t="shared" si="25"/>
        <v>0</v>
      </c>
      <c r="T77" s="199"/>
      <c r="U77" s="187">
        <f t="shared" si="26"/>
        <v>0</v>
      </c>
      <c r="V77" s="199"/>
      <c r="W77" s="187">
        <f t="shared" si="27"/>
        <v>0</v>
      </c>
      <c r="X77" s="199"/>
      <c r="Y77" s="187">
        <f t="shared" si="28"/>
        <v>0</v>
      </c>
      <c r="Z77" s="199"/>
      <c r="AA77" s="187">
        <f t="shared" si="29"/>
        <v>0</v>
      </c>
      <c r="AB77" s="199"/>
      <c r="AC77" s="350">
        <f t="shared" si="22"/>
        <v>0</v>
      </c>
      <c r="AD77" s="369"/>
      <c r="AE77" s="370"/>
    </row>
    <row r="78" spans="1:31" x14ac:dyDescent="0.2">
      <c r="A78" s="69" t="s">
        <v>52</v>
      </c>
      <c r="B78" s="11"/>
      <c r="C78" s="186">
        <f>SUM(C64:C77)</f>
        <v>0</v>
      </c>
      <c r="D78" s="186"/>
      <c r="E78" s="186"/>
      <c r="F78" s="186"/>
      <c r="G78" s="387">
        <f t="shared" ref="G78:AC78" si="33">SUM(G64:G77)</f>
        <v>0</v>
      </c>
      <c r="H78" s="387">
        <f t="shared" si="33"/>
        <v>0</v>
      </c>
      <c r="I78" s="387">
        <f t="shared" si="33"/>
        <v>0</v>
      </c>
      <c r="J78" s="387">
        <f t="shared" si="33"/>
        <v>0</v>
      </c>
      <c r="K78" s="387">
        <f t="shared" si="33"/>
        <v>0</v>
      </c>
      <c r="L78" s="387">
        <f t="shared" si="33"/>
        <v>0</v>
      </c>
      <c r="M78" s="387">
        <f t="shared" si="33"/>
        <v>0</v>
      </c>
      <c r="N78" s="387">
        <f t="shared" si="33"/>
        <v>0</v>
      </c>
      <c r="O78" s="387">
        <f t="shared" si="33"/>
        <v>0</v>
      </c>
      <c r="P78" s="387">
        <f t="shared" si="33"/>
        <v>0</v>
      </c>
      <c r="Q78" s="387">
        <f t="shared" si="33"/>
        <v>0</v>
      </c>
      <c r="R78" s="387">
        <f t="shared" si="33"/>
        <v>0</v>
      </c>
      <c r="S78" s="387">
        <f t="shared" si="33"/>
        <v>0</v>
      </c>
      <c r="T78" s="387">
        <f t="shared" si="33"/>
        <v>0</v>
      </c>
      <c r="U78" s="387">
        <f t="shared" si="33"/>
        <v>0</v>
      </c>
      <c r="V78" s="387">
        <f t="shared" si="33"/>
        <v>0</v>
      </c>
      <c r="W78" s="387">
        <f t="shared" si="33"/>
        <v>0</v>
      </c>
      <c r="X78" s="387">
        <f t="shared" si="33"/>
        <v>0</v>
      </c>
      <c r="Y78" s="387">
        <f t="shared" si="33"/>
        <v>0</v>
      </c>
      <c r="Z78" s="387">
        <f t="shared" si="33"/>
        <v>0</v>
      </c>
      <c r="AA78" s="387">
        <f t="shared" si="33"/>
        <v>0</v>
      </c>
      <c r="AB78" s="387">
        <f t="shared" si="33"/>
        <v>0</v>
      </c>
      <c r="AC78" s="193">
        <f t="shared" si="33"/>
        <v>0</v>
      </c>
    </row>
    <row r="79" spans="1:31" ht="15" x14ac:dyDescent="0.25">
      <c r="A79" s="185"/>
      <c r="B79" s="184"/>
      <c r="C79" s="184"/>
      <c r="D79" s="184"/>
      <c r="E79" s="184"/>
      <c r="F79" s="184"/>
      <c r="G79" s="184"/>
      <c r="H79" s="184"/>
      <c r="I79" s="390"/>
      <c r="J79" s="390"/>
      <c r="K79" s="184"/>
      <c r="L79" s="390"/>
      <c r="M79" s="184"/>
      <c r="N79" s="184"/>
      <c r="O79" s="184"/>
      <c r="P79" s="184"/>
      <c r="Q79" s="184"/>
      <c r="R79" s="184"/>
      <c r="S79" s="184"/>
      <c r="T79" s="184"/>
      <c r="U79" s="184"/>
      <c r="V79" s="184"/>
      <c r="W79" s="184"/>
      <c r="X79" s="184"/>
      <c r="Y79" s="184"/>
      <c r="Z79" s="184"/>
      <c r="AA79" s="184"/>
      <c r="AB79" s="184"/>
      <c r="AC79" s="183"/>
    </row>
    <row r="80" spans="1:31" ht="23.45" customHeight="1" x14ac:dyDescent="0.2">
      <c r="A80" s="41" t="s">
        <v>98</v>
      </c>
      <c r="B80" s="139"/>
      <c r="C80" s="31" t="s">
        <v>29</v>
      </c>
      <c r="D80" s="31" t="s">
        <v>23</v>
      </c>
      <c r="E80" s="31" t="s">
        <v>9</v>
      </c>
      <c r="F80" s="32"/>
      <c r="G80" s="197" t="s">
        <v>58</v>
      </c>
      <c r="H80" s="146" t="str">
        <f>+$G$19</f>
        <v xml:space="preserve">   WIOA Youth In School</v>
      </c>
      <c r="I80" s="540" t="s">
        <v>58</v>
      </c>
      <c r="J80" s="182" t="str">
        <f>+$I$19</f>
        <v xml:space="preserve">  WIOA Youth Out of School</v>
      </c>
      <c r="K80" s="542" t="s">
        <v>58</v>
      </c>
      <c r="L80" s="182" t="str">
        <f>+$K$19</f>
        <v xml:space="preserve">  JAG IN SCHOOL</v>
      </c>
      <c r="M80" s="544" t="s">
        <v>58</v>
      </c>
      <c r="N80" s="182" t="str">
        <f>+$M$19</f>
        <v xml:space="preserve"> JAG OUT OF SCHOOL</v>
      </c>
      <c r="O80" s="427" t="s">
        <v>58</v>
      </c>
      <c r="P80" s="147" t="str">
        <f>+O81</f>
        <v xml:space="preserve"> ENTER FUND SOURCE HERE</v>
      </c>
      <c r="Q80" s="546" t="s">
        <v>58</v>
      </c>
      <c r="R80" s="147" t="str">
        <f>+$Q$19</f>
        <v xml:space="preserve"> ENTER FUND SOURCE HERE</v>
      </c>
      <c r="S80" s="363" t="s">
        <v>58</v>
      </c>
      <c r="T80" s="135" t="str">
        <f>+$S$19</f>
        <v xml:space="preserve"> ENTER FUND SOURCE HERE</v>
      </c>
      <c r="U80" s="440" t="s">
        <v>58</v>
      </c>
      <c r="V80" s="147" t="str">
        <f>+$U$19</f>
        <v xml:space="preserve"> ENTER FUND SOURCE HERE</v>
      </c>
      <c r="W80" s="469" t="s">
        <v>58</v>
      </c>
      <c r="X80" s="548" t="str">
        <f>+$W$19</f>
        <v xml:space="preserve"> ENTER FUND SOURCE HERE</v>
      </c>
      <c r="Y80" s="508" t="s">
        <v>58</v>
      </c>
      <c r="Z80" s="465" t="str">
        <f>+$Y$19</f>
        <v xml:space="preserve"> ENTER FUND SOURCE HERE</v>
      </c>
      <c r="AA80" s="484" t="s">
        <v>58</v>
      </c>
      <c r="AB80" s="147" t="str">
        <f>+$AA$19</f>
        <v xml:space="preserve"> ENTER FUND SOURCE HERE</v>
      </c>
      <c r="AC80" s="42"/>
    </row>
    <row r="81" spans="1:31" ht="24" customHeight="1" x14ac:dyDescent="0.2">
      <c r="A81" s="43"/>
      <c r="B81" s="9"/>
      <c r="C81" s="28" t="s">
        <v>30</v>
      </c>
      <c r="D81" s="28" t="s">
        <v>31</v>
      </c>
      <c r="E81" s="28" t="s">
        <v>51</v>
      </c>
      <c r="F81" s="29"/>
      <c r="G81" s="144" t="str">
        <f>RIGHT('BUDGET SUMMARY'!$A$2,LEN($A$2)-15)</f>
        <v xml:space="preserve">   WIOA Youth In School</v>
      </c>
      <c r="H81" s="6" t="s">
        <v>47</v>
      </c>
      <c r="I81" s="541" t="str">
        <f>RIGHT('BUDGET SUMMARY'!$A$3,LEN($A$3)-15)</f>
        <v xml:space="preserve">  WIOA Youth Out of School</v>
      </c>
      <c r="J81" s="6" t="s">
        <v>47</v>
      </c>
      <c r="K81" s="543" t="str">
        <f>RIGHT('BUDGET SUMMARY'!$A$4,LEN($A$4)-15)</f>
        <v xml:space="preserve">  JAG IN SCHOOL</v>
      </c>
      <c r="L81" s="6" t="s">
        <v>47</v>
      </c>
      <c r="M81" s="545" t="str">
        <f>RIGHT('BUDGET SUMMARY'!$A$5,LEN($A$5)-15)</f>
        <v xml:space="preserve"> JAG OUT OF SCHOOL</v>
      </c>
      <c r="N81" s="6" t="s">
        <v>47</v>
      </c>
      <c r="O81" s="424" t="str">
        <f>RIGHT('BUDGET SUMMARY'!$A$6,LEN($A$6)-15)</f>
        <v xml:space="preserve"> ENTER FUND SOURCE HERE</v>
      </c>
      <c r="P81" s="6" t="s">
        <v>47</v>
      </c>
      <c r="Q81" s="547" t="str">
        <f>RIGHT('BUDGET SUMMARY'!$A$7,LEN($A$7)-15)</f>
        <v xml:space="preserve"> ENTER FUND SOURCE HERE</v>
      </c>
      <c r="R81" s="6" t="s">
        <v>47</v>
      </c>
      <c r="S81" s="364" t="str">
        <f>RIGHT('BUDGET SUMMARY'!$A$8,LEN($A$8)-15)</f>
        <v xml:space="preserve"> ENTER FUND SOURCE HERE</v>
      </c>
      <c r="T81" s="6" t="s">
        <v>47</v>
      </c>
      <c r="U81" s="467" t="str">
        <f>RIGHT('BUDGET SUMMARY'!$A$9,LEN($A$9)-15)</f>
        <v xml:space="preserve"> ENTER FUND SOURCE HERE</v>
      </c>
      <c r="V81" s="6" t="s">
        <v>47</v>
      </c>
      <c r="W81" s="468" t="str">
        <f>RIGHT('BUDGET SUMMARY'!$A$10,LEN($A$10)-15)</f>
        <v xml:space="preserve"> ENTER FUND SOURCE HERE</v>
      </c>
      <c r="X81" s="6" t="s">
        <v>47</v>
      </c>
      <c r="Y81" s="509" t="str">
        <f>RIGHT('BUDGET SUMMARY'!$A$11,LEN($A$11)-15)</f>
        <v xml:space="preserve"> ENTER FUND SOURCE HERE</v>
      </c>
      <c r="Z81" s="6" t="s">
        <v>47</v>
      </c>
      <c r="AA81" s="487" t="str">
        <f>RIGHT('BUDGET SUMMARY'!$A$12,LEN($A$12)-15)</f>
        <v xml:space="preserve"> ENTER FUND SOURCE HERE</v>
      </c>
      <c r="AB81" s="6" t="s">
        <v>47</v>
      </c>
      <c r="AC81" s="44" t="s">
        <v>37</v>
      </c>
    </row>
    <row r="82" spans="1:31" x14ac:dyDescent="0.2">
      <c r="A82" s="45">
        <v>1</v>
      </c>
      <c r="B82" s="329" t="s">
        <v>190</v>
      </c>
      <c r="C82" s="85"/>
      <c r="D82" s="85"/>
      <c r="E82" s="85"/>
      <c r="F82" s="26"/>
      <c r="G82" s="330"/>
      <c r="H82" s="330"/>
      <c r="I82" s="391"/>
      <c r="J82" s="391"/>
      <c r="K82" s="85"/>
      <c r="L82" s="391"/>
      <c r="M82" s="134"/>
      <c r="N82" s="134"/>
      <c r="O82" s="134"/>
      <c r="P82" s="134"/>
      <c r="Q82" s="134"/>
      <c r="R82" s="134"/>
      <c r="S82" s="134"/>
      <c r="T82" s="134"/>
      <c r="U82" s="134"/>
      <c r="V82" s="134"/>
      <c r="W82" s="134"/>
      <c r="X82" s="134"/>
      <c r="Y82" s="134"/>
      <c r="Z82" s="134"/>
      <c r="AA82" s="134"/>
      <c r="AB82" s="134"/>
      <c r="AC82" s="350">
        <f>SUM(G82:AB82)</f>
        <v>0</v>
      </c>
    </row>
    <row r="83" spans="1:31" x14ac:dyDescent="0.2">
      <c r="A83" s="45">
        <v>2</v>
      </c>
      <c r="B83" s="329" t="s">
        <v>191</v>
      </c>
      <c r="C83" s="85"/>
      <c r="D83" s="85"/>
      <c r="E83" s="85"/>
      <c r="F83" s="26"/>
      <c r="G83" s="330"/>
      <c r="H83" s="330"/>
      <c r="I83" s="391"/>
      <c r="J83" s="391"/>
      <c r="K83" s="85"/>
      <c r="L83" s="391"/>
      <c r="M83" s="134"/>
      <c r="N83" s="134"/>
      <c r="O83" s="134"/>
      <c r="P83" s="134"/>
      <c r="Q83" s="134"/>
      <c r="R83" s="134"/>
      <c r="S83" s="134"/>
      <c r="T83" s="134"/>
      <c r="U83" s="134"/>
      <c r="V83" s="134"/>
      <c r="W83" s="134"/>
      <c r="X83" s="134"/>
      <c r="Y83" s="134"/>
      <c r="Z83" s="134"/>
      <c r="AA83" s="134"/>
      <c r="AB83" s="134"/>
      <c r="AC83" s="350">
        <f>SUM(G83:AB83)</f>
        <v>0</v>
      </c>
    </row>
    <row r="84" spans="1:31" s="277" customFormat="1" x14ac:dyDescent="0.2">
      <c r="A84" s="45">
        <v>3</v>
      </c>
      <c r="B84" s="434"/>
      <c r="C84" s="85"/>
      <c r="D84" s="85"/>
      <c r="E84" s="85"/>
      <c r="F84" s="26"/>
      <c r="G84" s="330"/>
      <c r="H84" s="330"/>
      <c r="I84" s="391"/>
      <c r="J84" s="391"/>
      <c r="K84" s="85"/>
      <c r="L84" s="391"/>
      <c r="M84" s="134"/>
      <c r="N84" s="134"/>
      <c r="O84" s="134"/>
      <c r="P84" s="134"/>
      <c r="Q84" s="134"/>
      <c r="R84" s="134"/>
      <c r="S84" s="134"/>
      <c r="T84" s="134"/>
      <c r="U84" s="134"/>
      <c r="V84" s="134"/>
      <c r="W84" s="134"/>
      <c r="X84" s="134"/>
      <c r="Y84" s="134"/>
      <c r="Z84" s="134"/>
      <c r="AA84" s="134"/>
      <c r="AB84" s="134"/>
      <c r="AC84" s="350">
        <f>SUM(G84:AB84)</f>
        <v>0</v>
      </c>
      <c r="AD84" s="369"/>
      <c r="AE84" s="369"/>
    </row>
    <row r="85" spans="1:31" x14ac:dyDescent="0.2">
      <c r="A85" s="45">
        <v>4</v>
      </c>
      <c r="B85" s="329"/>
      <c r="C85" s="85"/>
      <c r="D85" s="85"/>
      <c r="E85" s="85"/>
      <c r="F85" s="26"/>
      <c r="G85" s="330"/>
      <c r="H85" s="330"/>
      <c r="I85" s="391"/>
      <c r="J85" s="391"/>
      <c r="K85" s="85"/>
      <c r="L85" s="391"/>
      <c r="M85" s="134"/>
      <c r="N85" s="134"/>
      <c r="O85" s="134"/>
      <c r="P85" s="134"/>
      <c r="Q85" s="134"/>
      <c r="R85" s="134"/>
      <c r="S85" s="134"/>
      <c r="T85" s="134"/>
      <c r="U85" s="134"/>
      <c r="V85" s="134"/>
      <c r="W85" s="134"/>
      <c r="X85" s="134"/>
      <c r="Y85" s="134"/>
      <c r="Z85" s="134"/>
      <c r="AA85" s="134"/>
      <c r="AB85" s="134"/>
      <c r="AC85" s="350">
        <f>SUM(G85:AB85)</f>
        <v>0</v>
      </c>
    </row>
    <row r="86" spans="1:31" x14ac:dyDescent="0.2">
      <c r="A86" s="69" t="s">
        <v>52</v>
      </c>
      <c r="B86" s="11"/>
      <c r="C86" s="26"/>
      <c r="D86" s="26"/>
      <c r="E86" s="26"/>
      <c r="F86" s="26"/>
      <c r="G86" s="27">
        <f t="shared" ref="G86:AC86" si="34">SUM(G82:G85)</f>
        <v>0</v>
      </c>
      <c r="H86" s="27">
        <f t="shared" si="34"/>
        <v>0</v>
      </c>
      <c r="I86" s="382">
        <f t="shared" si="34"/>
        <v>0</v>
      </c>
      <c r="J86" s="382">
        <f t="shared" si="34"/>
        <v>0</v>
      </c>
      <c r="K86" s="27">
        <f t="shared" si="34"/>
        <v>0</v>
      </c>
      <c r="L86" s="382">
        <f t="shared" si="34"/>
        <v>0</v>
      </c>
      <c r="M86" s="27">
        <f t="shared" si="34"/>
        <v>0</v>
      </c>
      <c r="N86" s="27">
        <f t="shared" si="34"/>
        <v>0</v>
      </c>
      <c r="O86" s="27">
        <f t="shared" si="34"/>
        <v>0</v>
      </c>
      <c r="P86" s="27">
        <f t="shared" si="34"/>
        <v>0</v>
      </c>
      <c r="Q86" s="27">
        <f t="shared" si="34"/>
        <v>0</v>
      </c>
      <c r="R86" s="27">
        <f t="shared" si="34"/>
        <v>0</v>
      </c>
      <c r="S86" s="27">
        <f t="shared" ref="S86:AB86" si="35">SUM(S82:S85)</f>
        <v>0</v>
      </c>
      <c r="T86" s="27">
        <f t="shared" si="35"/>
        <v>0</v>
      </c>
      <c r="U86" s="27">
        <f t="shared" si="35"/>
        <v>0</v>
      </c>
      <c r="V86" s="27">
        <f t="shared" si="35"/>
        <v>0</v>
      </c>
      <c r="W86" s="27">
        <f t="shared" si="35"/>
        <v>0</v>
      </c>
      <c r="X86" s="27">
        <f t="shared" si="35"/>
        <v>0</v>
      </c>
      <c r="Y86" s="27">
        <f t="shared" si="35"/>
        <v>0</v>
      </c>
      <c r="Z86" s="27">
        <f t="shared" si="35"/>
        <v>0</v>
      </c>
      <c r="AA86" s="27">
        <f t="shared" si="35"/>
        <v>0</v>
      </c>
      <c r="AB86" s="27">
        <f t="shared" si="35"/>
        <v>0</v>
      </c>
      <c r="AC86" s="103">
        <f t="shared" si="34"/>
        <v>0</v>
      </c>
    </row>
    <row r="87" spans="1:31" x14ac:dyDescent="0.2">
      <c r="A87" s="46"/>
      <c r="B87" s="10"/>
      <c r="C87" s="33"/>
      <c r="D87" s="33"/>
      <c r="E87" s="33"/>
      <c r="F87" s="33"/>
      <c r="G87" s="10"/>
      <c r="H87" s="10"/>
      <c r="I87" s="388"/>
      <c r="J87" s="388"/>
      <c r="K87" s="10"/>
      <c r="L87" s="388"/>
      <c r="M87" s="10"/>
      <c r="N87" s="10"/>
      <c r="O87" s="10"/>
      <c r="P87" s="10"/>
      <c r="Q87" s="10"/>
      <c r="R87" s="10"/>
      <c r="S87" s="10"/>
      <c r="T87" s="10"/>
      <c r="U87" s="10"/>
      <c r="V87" s="10"/>
      <c r="W87" s="10"/>
      <c r="X87" s="10"/>
      <c r="Y87" s="10"/>
      <c r="Z87" s="10"/>
      <c r="AA87" s="10"/>
      <c r="AB87" s="10"/>
      <c r="AC87" s="47"/>
    </row>
    <row r="88" spans="1:31" ht="22.5" x14ac:dyDescent="0.2">
      <c r="A88" s="41" t="s">
        <v>99</v>
      </c>
      <c r="B88" s="8"/>
      <c r="C88" s="31" t="s">
        <v>29</v>
      </c>
      <c r="D88" s="31" t="s">
        <v>32</v>
      </c>
      <c r="E88" s="31" t="s">
        <v>11</v>
      </c>
      <c r="F88" s="32" t="s">
        <v>18</v>
      </c>
      <c r="G88" s="197" t="s">
        <v>58</v>
      </c>
      <c r="H88" s="146" t="str">
        <f>+$G$19</f>
        <v xml:space="preserve">   WIOA Youth In School</v>
      </c>
      <c r="I88" s="540" t="s">
        <v>58</v>
      </c>
      <c r="J88" s="182" t="str">
        <f>+$I$19</f>
        <v xml:space="preserve">  WIOA Youth Out of School</v>
      </c>
      <c r="K88" s="542" t="s">
        <v>58</v>
      </c>
      <c r="L88" s="182" t="str">
        <f>+$K$19</f>
        <v xml:space="preserve">  JAG IN SCHOOL</v>
      </c>
      <c r="M88" s="544" t="s">
        <v>58</v>
      </c>
      <c r="N88" s="182" t="str">
        <f>+$M$19</f>
        <v xml:space="preserve"> JAG OUT OF SCHOOL</v>
      </c>
      <c r="O88" s="427" t="s">
        <v>58</v>
      </c>
      <c r="P88" s="147" t="str">
        <f>+O89</f>
        <v xml:space="preserve"> ENTER FUND SOURCE HERE</v>
      </c>
      <c r="Q88" s="546" t="s">
        <v>58</v>
      </c>
      <c r="R88" s="147" t="str">
        <f>+$Q$19</f>
        <v xml:space="preserve"> ENTER FUND SOURCE HERE</v>
      </c>
      <c r="S88" s="363" t="s">
        <v>58</v>
      </c>
      <c r="T88" s="135" t="str">
        <f>+$S$19</f>
        <v xml:space="preserve"> ENTER FUND SOURCE HERE</v>
      </c>
      <c r="U88" s="440" t="s">
        <v>58</v>
      </c>
      <c r="V88" s="147" t="str">
        <f>+$U$19</f>
        <v xml:space="preserve"> ENTER FUND SOURCE HERE</v>
      </c>
      <c r="W88" s="469" t="s">
        <v>58</v>
      </c>
      <c r="X88" s="548" t="str">
        <f>+$W$19</f>
        <v xml:space="preserve"> ENTER FUND SOURCE HERE</v>
      </c>
      <c r="Y88" s="508" t="s">
        <v>58</v>
      </c>
      <c r="Z88" s="465" t="str">
        <f>+$Y$19</f>
        <v xml:space="preserve"> ENTER FUND SOURCE HERE</v>
      </c>
      <c r="AA88" s="484" t="s">
        <v>58</v>
      </c>
      <c r="AB88" s="147" t="str">
        <f>+$AA$19</f>
        <v xml:space="preserve"> ENTER FUND SOURCE HERE</v>
      </c>
      <c r="AC88" s="42"/>
    </row>
    <row r="89" spans="1:31" ht="22.5" x14ac:dyDescent="0.2">
      <c r="A89" s="43"/>
      <c r="B89" s="9"/>
      <c r="C89" s="28" t="s">
        <v>30</v>
      </c>
      <c r="D89" s="28" t="s">
        <v>33</v>
      </c>
      <c r="E89" s="28" t="s">
        <v>12</v>
      </c>
      <c r="F89" s="29" t="s">
        <v>34</v>
      </c>
      <c r="G89" s="144" t="str">
        <f>RIGHT('BUDGET SUMMARY'!$A$2,LEN($A$2)-15)</f>
        <v xml:space="preserve">   WIOA Youth In School</v>
      </c>
      <c r="H89" s="6" t="s">
        <v>47</v>
      </c>
      <c r="I89" s="541" t="str">
        <f>RIGHT('BUDGET SUMMARY'!$A$3,LEN($A$3)-15)</f>
        <v xml:space="preserve">  WIOA Youth Out of School</v>
      </c>
      <c r="J89" s="6" t="s">
        <v>47</v>
      </c>
      <c r="K89" s="543" t="str">
        <f>RIGHT('BUDGET SUMMARY'!$A$4,LEN($A$4)-15)</f>
        <v xml:space="preserve">  JAG IN SCHOOL</v>
      </c>
      <c r="L89" s="6" t="s">
        <v>47</v>
      </c>
      <c r="M89" s="545" t="str">
        <f>RIGHT('BUDGET SUMMARY'!$A$5,LEN($A$5)-15)</f>
        <v xml:space="preserve"> JAG OUT OF SCHOOL</v>
      </c>
      <c r="N89" s="6" t="s">
        <v>47</v>
      </c>
      <c r="O89" s="424" t="str">
        <f>RIGHT('BUDGET SUMMARY'!$A$6,LEN($A$6)-15)</f>
        <v xml:space="preserve"> ENTER FUND SOURCE HERE</v>
      </c>
      <c r="P89" s="6" t="s">
        <v>47</v>
      </c>
      <c r="Q89" s="547" t="str">
        <f>RIGHT('BUDGET SUMMARY'!$A$7,LEN($A$7)-15)</f>
        <v xml:space="preserve"> ENTER FUND SOURCE HERE</v>
      </c>
      <c r="R89" s="6" t="s">
        <v>47</v>
      </c>
      <c r="S89" s="364" t="str">
        <f>RIGHT('BUDGET SUMMARY'!$A$8,LEN($A$8)-15)</f>
        <v xml:space="preserve"> ENTER FUND SOURCE HERE</v>
      </c>
      <c r="T89" s="6" t="s">
        <v>47</v>
      </c>
      <c r="U89" s="467" t="str">
        <f>RIGHT('BUDGET SUMMARY'!$A$9,LEN($A$9)-15)</f>
        <v xml:space="preserve"> ENTER FUND SOURCE HERE</v>
      </c>
      <c r="V89" s="6" t="s">
        <v>47</v>
      </c>
      <c r="W89" s="468" t="str">
        <f>RIGHT('BUDGET SUMMARY'!$A$10,LEN($A$10)-15)</f>
        <v xml:space="preserve"> ENTER FUND SOURCE HERE</v>
      </c>
      <c r="X89" s="6" t="s">
        <v>47</v>
      </c>
      <c r="Y89" s="509" t="str">
        <f>RIGHT('BUDGET SUMMARY'!$A$11,LEN($A$11)-15)</f>
        <v xml:space="preserve"> ENTER FUND SOURCE HERE</v>
      </c>
      <c r="Z89" s="6" t="s">
        <v>47</v>
      </c>
      <c r="AA89" s="487" t="str">
        <f>RIGHT('BUDGET SUMMARY'!$A$12,LEN($A$12)-15)</f>
        <v xml:space="preserve"> ENTER FUND SOURCE HERE</v>
      </c>
      <c r="AB89" s="6" t="s">
        <v>47</v>
      </c>
      <c r="AC89" s="44" t="s">
        <v>37</v>
      </c>
    </row>
    <row r="90" spans="1:31" x14ac:dyDescent="0.2">
      <c r="A90" s="89" t="s">
        <v>59</v>
      </c>
      <c r="B90" s="76"/>
      <c r="C90" s="28"/>
      <c r="D90" s="28"/>
      <c r="E90" s="28"/>
      <c r="F90" s="29"/>
      <c r="G90" s="82"/>
      <c r="H90" s="77"/>
      <c r="I90" s="399"/>
      <c r="J90" s="381"/>
      <c r="K90" s="82"/>
      <c r="L90" s="401"/>
      <c r="M90" s="82"/>
      <c r="N90" s="198"/>
      <c r="O90" s="82"/>
      <c r="P90" s="198"/>
      <c r="Q90" s="82"/>
      <c r="R90" s="198"/>
      <c r="S90" s="82"/>
      <c r="T90" s="198"/>
      <c r="U90" s="82"/>
      <c r="V90" s="415"/>
      <c r="W90" s="463"/>
      <c r="X90" s="198"/>
      <c r="Y90" s="463"/>
      <c r="Z90" s="198"/>
      <c r="AA90" s="463"/>
      <c r="AB90" s="198"/>
      <c r="AC90" s="44"/>
    </row>
    <row r="91" spans="1:31" x14ac:dyDescent="0.2">
      <c r="A91" s="43">
        <v>1</v>
      </c>
      <c r="B91" s="122"/>
      <c r="C91" s="87"/>
      <c r="D91" s="87"/>
      <c r="E91" s="87"/>
      <c r="F91" s="88"/>
      <c r="G91" s="78">
        <f>ROUND(($C91*$D91*$E91*$F91)*$G$90,0)</f>
        <v>0</v>
      </c>
      <c r="H91" s="81"/>
      <c r="I91" s="400">
        <f>ROUND(($C91*$D91*$E91*$F91)*$I$90,0)</f>
        <v>0</v>
      </c>
      <c r="J91" s="392"/>
      <c r="K91" s="78">
        <f>ROUND(($C91*$D91*$E91*$F91)*$K$90,0)</f>
        <v>0</v>
      </c>
      <c r="L91" s="404"/>
      <c r="M91" s="78">
        <f>ROUND(($C91*$D91*$E91*$F91)*$M$90,0)</f>
        <v>0</v>
      </c>
      <c r="N91" s="140"/>
      <c r="O91" s="78">
        <f>ROUND(($C91*$D91*$E91*$F91)*O$90,0)</f>
        <v>0</v>
      </c>
      <c r="P91" s="140"/>
      <c r="Q91" s="78">
        <f>ROUND(($C91*$D91*$E91*$F91)*Q$90,0)</f>
        <v>0</v>
      </c>
      <c r="R91" s="140"/>
      <c r="S91" s="78">
        <f>ROUND(($C91*$D91*$E91*$F91)*$S$90,0)</f>
        <v>0</v>
      </c>
      <c r="T91" s="140"/>
      <c r="U91" s="78">
        <f>ROUND(($C91*$D91*$E91*$F91)*U$90,0)</f>
        <v>0</v>
      </c>
      <c r="V91" s="464"/>
      <c r="W91" s="78">
        <f>ROUND(($C91*$D91*$E91*$F91)*W$90,0)</f>
        <v>0</v>
      </c>
      <c r="X91" s="464"/>
      <c r="Y91" s="78">
        <f>ROUND(($C91*$D91*$E91*$F91)*Y$90,0)</f>
        <v>0</v>
      </c>
      <c r="Z91" s="464"/>
      <c r="AA91" s="78">
        <f>ROUND(($C91*$D91*$E91*$F91)*AA$90,0)</f>
        <v>0</v>
      </c>
      <c r="AB91" s="438"/>
      <c r="AC91" s="350">
        <f>SUM(G91:AB91)</f>
        <v>0</v>
      </c>
    </row>
    <row r="92" spans="1:31" x14ac:dyDescent="0.2">
      <c r="A92" s="45">
        <v>2</v>
      </c>
      <c r="B92" s="11"/>
      <c r="C92" s="85"/>
      <c r="D92" s="85"/>
      <c r="E92" s="85"/>
      <c r="F92" s="84"/>
      <c r="G92" s="78">
        <f>ROUND(($C92*$D92*$E92*$F92)*$G$90,0)</f>
        <v>0</v>
      </c>
      <c r="H92" s="40"/>
      <c r="I92" s="400">
        <f>ROUND(($C92*$D92*$E92*$F92)*$I$90,0)</f>
        <v>0</v>
      </c>
      <c r="J92" s="393"/>
      <c r="K92" s="78">
        <f>ROUND(($C92*$D92*$E92*$F92)*$K$90,0)</f>
        <v>0</v>
      </c>
      <c r="L92" s="394"/>
      <c r="M92" s="78">
        <f>ROUND(($C92*$D92*$E92*$F92)*$M$90,0)</f>
        <v>0</v>
      </c>
      <c r="N92" s="27"/>
      <c r="O92" s="78">
        <f>ROUND(($C92*$D92*$E92*$F92)*O$90,0)</f>
        <v>0</v>
      </c>
      <c r="P92" s="27"/>
      <c r="Q92" s="78">
        <f>ROUND(($C92*$D92*$E92*$F92)*Q$90,0)</f>
        <v>0</v>
      </c>
      <c r="R92" s="27"/>
      <c r="S92" s="78">
        <f>ROUND(($C92*$D92*$E92*$F92)*$S$90,0)</f>
        <v>0</v>
      </c>
      <c r="T92" s="27"/>
      <c r="U92" s="78">
        <f>ROUND(($C92*$D92*$E92*$F92)*$U$90,0)</f>
        <v>0</v>
      </c>
      <c r="V92" s="464"/>
      <c r="W92" s="78">
        <f>ROUND(($C92*$D92*$E92*$F92)*W$90,0)</f>
        <v>0</v>
      </c>
      <c r="X92" s="464"/>
      <c r="Y92" s="78">
        <f>ROUND(($C92*$D92*$E92*$F92)*Y$90,0)</f>
        <v>0</v>
      </c>
      <c r="Z92" s="464"/>
      <c r="AA92" s="78">
        <f>ROUND(($C92*$D92*$E92*$F92)*AA$90,0)</f>
        <v>0</v>
      </c>
      <c r="AB92" s="133"/>
      <c r="AC92" s="350">
        <f>SUM(G92:AB92)</f>
        <v>0</v>
      </c>
    </row>
    <row r="93" spans="1:31" x14ac:dyDescent="0.2">
      <c r="A93" s="69" t="s">
        <v>52</v>
      </c>
      <c r="B93" s="11"/>
      <c r="C93" s="26"/>
      <c r="D93" s="26"/>
      <c r="E93" s="26"/>
      <c r="F93" s="26"/>
      <c r="G93" s="27">
        <f t="shared" ref="G93:AC93" si="36">SUM(G91:G92)</f>
        <v>0</v>
      </c>
      <c r="H93" s="27">
        <f t="shared" si="36"/>
        <v>0</v>
      </c>
      <c r="I93" s="382">
        <f t="shared" si="36"/>
        <v>0</v>
      </c>
      <c r="J93" s="382">
        <f t="shared" si="36"/>
        <v>0</v>
      </c>
      <c r="K93" s="27">
        <f t="shared" si="36"/>
        <v>0</v>
      </c>
      <c r="L93" s="382">
        <f t="shared" si="36"/>
        <v>0</v>
      </c>
      <c r="M93" s="27">
        <f t="shared" si="36"/>
        <v>0</v>
      </c>
      <c r="N93" s="27">
        <f t="shared" si="36"/>
        <v>0</v>
      </c>
      <c r="O93" s="27">
        <f t="shared" si="36"/>
        <v>0</v>
      </c>
      <c r="P93" s="27">
        <f t="shared" si="36"/>
        <v>0</v>
      </c>
      <c r="Q93" s="27">
        <f t="shared" si="36"/>
        <v>0</v>
      </c>
      <c r="R93" s="27">
        <f t="shared" si="36"/>
        <v>0</v>
      </c>
      <c r="S93" s="27">
        <f t="shared" ref="S93:AB93" si="37">SUM(S91:S92)</f>
        <v>0</v>
      </c>
      <c r="T93" s="27">
        <f t="shared" si="37"/>
        <v>0</v>
      </c>
      <c r="U93" s="27">
        <f t="shared" si="37"/>
        <v>0</v>
      </c>
      <c r="V93" s="27">
        <f t="shared" si="37"/>
        <v>0</v>
      </c>
      <c r="W93" s="27">
        <f t="shared" si="37"/>
        <v>0</v>
      </c>
      <c r="X93" s="27">
        <f t="shared" si="37"/>
        <v>0</v>
      </c>
      <c r="Y93" s="27">
        <f t="shared" si="37"/>
        <v>0</v>
      </c>
      <c r="Z93" s="27">
        <f t="shared" si="37"/>
        <v>0</v>
      </c>
      <c r="AA93" s="27">
        <f t="shared" si="37"/>
        <v>0</v>
      </c>
      <c r="AB93" s="27">
        <f t="shared" si="37"/>
        <v>0</v>
      </c>
      <c r="AC93" s="103">
        <f t="shared" si="36"/>
        <v>0</v>
      </c>
    </row>
    <row r="94" spans="1:31" x14ac:dyDescent="0.2">
      <c r="A94" s="49"/>
      <c r="B94" s="10"/>
      <c r="C94" s="33"/>
      <c r="D94" s="33"/>
      <c r="E94" s="33"/>
      <c r="F94" s="33"/>
      <c r="G94" s="37"/>
      <c r="H94" s="37"/>
      <c r="I94" s="394"/>
      <c r="J94" s="394"/>
      <c r="K94" s="37"/>
      <c r="L94" s="394"/>
      <c r="M94" s="37"/>
      <c r="N94" s="37"/>
      <c r="O94" s="37"/>
      <c r="P94" s="37"/>
      <c r="Q94" s="37"/>
      <c r="R94" s="37"/>
      <c r="S94" s="37"/>
      <c r="T94" s="37"/>
      <c r="U94" s="37"/>
      <c r="V94" s="37"/>
      <c r="W94" s="37"/>
      <c r="X94" s="37"/>
      <c r="Y94" s="37"/>
      <c r="Z94" s="37"/>
      <c r="AA94" s="37"/>
      <c r="AB94" s="37"/>
      <c r="AC94" s="63"/>
    </row>
    <row r="95" spans="1:31" ht="22.5" x14ac:dyDescent="0.2">
      <c r="A95" s="41" t="s">
        <v>171</v>
      </c>
      <c r="B95" s="7"/>
      <c r="C95" s="31" t="s">
        <v>29</v>
      </c>
      <c r="D95" s="31" t="s">
        <v>20</v>
      </c>
      <c r="E95" s="31"/>
      <c r="F95" s="32"/>
      <c r="G95" s="197" t="s">
        <v>58</v>
      </c>
      <c r="H95" s="146" t="str">
        <f>+$G$19</f>
        <v xml:space="preserve">   WIOA Youth In School</v>
      </c>
      <c r="I95" s="540" t="s">
        <v>58</v>
      </c>
      <c r="J95" s="182" t="str">
        <f>+$I$19</f>
        <v xml:space="preserve">  WIOA Youth Out of School</v>
      </c>
      <c r="K95" s="542" t="s">
        <v>58</v>
      </c>
      <c r="L95" s="182" t="str">
        <f>+$K$19</f>
        <v xml:space="preserve">  JAG IN SCHOOL</v>
      </c>
      <c r="M95" s="544" t="s">
        <v>58</v>
      </c>
      <c r="N95" s="182" t="str">
        <f>+$M$19</f>
        <v xml:space="preserve"> JAG OUT OF SCHOOL</v>
      </c>
      <c r="O95" s="427" t="s">
        <v>58</v>
      </c>
      <c r="P95" s="147" t="str">
        <f>+O96</f>
        <v xml:space="preserve"> ENTER FUND SOURCE HERE</v>
      </c>
      <c r="Q95" s="546" t="s">
        <v>58</v>
      </c>
      <c r="R95" s="147" t="str">
        <f>+$Q$19</f>
        <v xml:space="preserve"> ENTER FUND SOURCE HERE</v>
      </c>
      <c r="S95" s="363" t="s">
        <v>58</v>
      </c>
      <c r="T95" s="135" t="str">
        <f>+$S$19</f>
        <v xml:space="preserve"> ENTER FUND SOURCE HERE</v>
      </c>
      <c r="U95" s="440" t="s">
        <v>58</v>
      </c>
      <c r="V95" s="147" t="str">
        <f>+$U$19</f>
        <v xml:space="preserve"> ENTER FUND SOURCE HERE</v>
      </c>
      <c r="W95" s="469" t="s">
        <v>58</v>
      </c>
      <c r="X95" s="548" t="str">
        <f>+$W$19</f>
        <v xml:space="preserve"> ENTER FUND SOURCE HERE</v>
      </c>
      <c r="Y95" s="508" t="s">
        <v>58</v>
      </c>
      <c r="Z95" s="465" t="str">
        <f>+$Y$19</f>
        <v xml:space="preserve"> ENTER FUND SOURCE HERE</v>
      </c>
      <c r="AA95" s="484" t="s">
        <v>58</v>
      </c>
      <c r="AB95" s="147" t="str">
        <f>+$AA$19</f>
        <v xml:space="preserve"> ENTER FUND SOURCE HERE</v>
      </c>
      <c r="AC95" s="42"/>
    </row>
    <row r="96" spans="1:31" ht="22.5" x14ac:dyDescent="0.2">
      <c r="A96" s="43"/>
      <c r="B96" s="65"/>
      <c r="C96" s="28" t="s">
        <v>30</v>
      </c>
      <c r="D96" s="64"/>
      <c r="E96" s="64"/>
      <c r="F96" s="64"/>
      <c r="G96" s="144" t="str">
        <f>RIGHT('BUDGET SUMMARY'!$A$2,LEN($A$2)-15)</f>
        <v xml:space="preserve">   WIOA Youth In School</v>
      </c>
      <c r="H96" s="6" t="s">
        <v>47</v>
      </c>
      <c r="I96" s="541" t="str">
        <f>RIGHT('BUDGET SUMMARY'!$A$3,LEN($A$3)-15)</f>
        <v xml:space="preserve">  WIOA Youth Out of School</v>
      </c>
      <c r="J96" s="6" t="s">
        <v>47</v>
      </c>
      <c r="K96" s="543" t="str">
        <f>RIGHT('BUDGET SUMMARY'!$A$4,LEN($A$4)-15)</f>
        <v xml:space="preserve">  JAG IN SCHOOL</v>
      </c>
      <c r="L96" s="6" t="s">
        <v>47</v>
      </c>
      <c r="M96" s="545" t="str">
        <f>RIGHT('BUDGET SUMMARY'!$A$5,LEN($A$5)-15)</f>
        <v xml:space="preserve"> JAG OUT OF SCHOOL</v>
      </c>
      <c r="N96" s="6" t="s">
        <v>47</v>
      </c>
      <c r="O96" s="424" t="str">
        <f>RIGHT('BUDGET SUMMARY'!$A$6,LEN($A$6)-15)</f>
        <v xml:space="preserve"> ENTER FUND SOURCE HERE</v>
      </c>
      <c r="P96" s="6" t="s">
        <v>47</v>
      </c>
      <c r="Q96" s="547" t="str">
        <f>RIGHT('BUDGET SUMMARY'!$A$7,LEN($A$7)-15)</f>
        <v xml:space="preserve"> ENTER FUND SOURCE HERE</v>
      </c>
      <c r="R96" s="6" t="s">
        <v>47</v>
      </c>
      <c r="S96" s="364" t="str">
        <f>RIGHT('BUDGET SUMMARY'!$A$8,LEN($A$8)-15)</f>
        <v xml:space="preserve"> ENTER FUND SOURCE HERE</v>
      </c>
      <c r="T96" s="6" t="s">
        <v>47</v>
      </c>
      <c r="U96" s="467" t="str">
        <f>RIGHT('BUDGET SUMMARY'!$A$9,LEN($A$9)-15)</f>
        <v xml:space="preserve"> ENTER FUND SOURCE HERE</v>
      </c>
      <c r="V96" s="6" t="s">
        <v>47</v>
      </c>
      <c r="W96" s="468" t="str">
        <f>RIGHT('BUDGET SUMMARY'!$A$10,LEN($A$10)-15)</f>
        <v xml:space="preserve"> ENTER FUND SOURCE HERE</v>
      </c>
      <c r="X96" s="6" t="s">
        <v>47</v>
      </c>
      <c r="Y96" s="509" t="str">
        <f>RIGHT('BUDGET SUMMARY'!$A$11,LEN($A$11)-15)</f>
        <v xml:space="preserve"> ENTER FUND SOURCE HERE</v>
      </c>
      <c r="Z96" s="6" t="s">
        <v>47</v>
      </c>
      <c r="AA96" s="487" t="str">
        <f>RIGHT('BUDGET SUMMARY'!$A$12,LEN($A$12)-15)</f>
        <v xml:space="preserve"> ENTER FUND SOURCE HERE</v>
      </c>
      <c r="AB96" s="6" t="s">
        <v>47</v>
      </c>
      <c r="AC96" s="44" t="s">
        <v>37</v>
      </c>
    </row>
    <row r="97" spans="1:34" x14ac:dyDescent="0.2">
      <c r="A97" s="89" t="s">
        <v>59</v>
      </c>
      <c r="B97" s="76"/>
      <c r="C97" s="28"/>
      <c r="D97" s="28"/>
      <c r="E97" s="28"/>
      <c r="F97" s="29"/>
      <c r="G97" s="82"/>
      <c r="H97" s="77"/>
      <c r="I97" s="399"/>
      <c r="J97" s="381"/>
      <c r="K97" s="82"/>
      <c r="L97" s="401"/>
      <c r="M97" s="82"/>
      <c r="N97" s="198"/>
      <c r="O97" s="82"/>
      <c r="P97" s="198"/>
      <c r="Q97" s="82"/>
      <c r="R97" s="198"/>
      <c r="S97" s="82"/>
      <c r="T97" s="198"/>
      <c r="U97" s="82"/>
      <c r="V97" s="415"/>
      <c r="W97" s="463"/>
      <c r="X97" s="198"/>
      <c r="Y97" s="463"/>
      <c r="Z97" s="198"/>
      <c r="AA97" s="463"/>
      <c r="AB97" s="198"/>
      <c r="AC97" s="44"/>
    </row>
    <row r="98" spans="1:34" ht="14.25" customHeight="1" x14ac:dyDescent="0.2">
      <c r="A98" s="45">
        <v>1</v>
      </c>
      <c r="B98" s="329" t="s">
        <v>166</v>
      </c>
      <c r="C98" s="85"/>
      <c r="D98" s="84"/>
      <c r="E98" s="26"/>
      <c r="F98" s="26"/>
      <c r="G98" s="27">
        <f>ROUND(($C98*$D98)*G97,0)</f>
        <v>0</v>
      </c>
      <c r="H98" s="27"/>
      <c r="I98" s="382">
        <f>ROUND(($C98*$D98)*I97,0)</f>
        <v>0</v>
      </c>
      <c r="J98" s="382"/>
      <c r="K98" s="27">
        <f>ROUND(($C98*$D98)*K97,0)</f>
        <v>0</v>
      </c>
      <c r="L98" s="402"/>
      <c r="M98" s="27">
        <f>ROUND(($C98*$D98)*M97,0)</f>
        <v>0</v>
      </c>
      <c r="N98" s="133"/>
      <c r="O98" s="27">
        <f>ROUND(($C98*$D98)*O97,0)</f>
        <v>0</v>
      </c>
      <c r="P98" s="133"/>
      <c r="Q98" s="133"/>
      <c r="R98" s="133"/>
      <c r="S98" s="27">
        <f>ROUND(($C98*$D98)*S97,0)</f>
        <v>0</v>
      </c>
      <c r="T98" s="133"/>
      <c r="U98" s="27">
        <f>ROUND(($C98*$D98)*U97,0)</f>
        <v>0</v>
      </c>
      <c r="V98" s="133"/>
      <c r="W98" s="27">
        <f>ROUND(($C98*$D98)*W97,0)</f>
        <v>0</v>
      </c>
      <c r="X98" s="133"/>
      <c r="Y98" s="27">
        <f>ROUND(($C98*$D98)*Y97,0)</f>
        <v>0</v>
      </c>
      <c r="Z98" s="133"/>
      <c r="AA98" s="27">
        <f>ROUND(($C98*$D98)*AA97,0)</f>
        <v>0</v>
      </c>
      <c r="AB98" s="133"/>
      <c r="AC98" s="350">
        <f>SUM(G98:AB98)</f>
        <v>0</v>
      </c>
    </row>
    <row r="99" spans="1:34" x14ac:dyDescent="0.2">
      <c r="A99" s="69" t="s">
        <v>52</v>
      </c>
      <c r="B99" s="11"/>
      <c r="C99" s="27"/>
      <c r="D99" s="26"/>
      <c r="E99" s="26"/>
      <c r="F99" s="26"/>
      <c r="G99" s="27">
        <f t="shared" ref="G99:AC99" si="38">+G98</f>
        <v>0</v>
      </c>
      <c r="H99" s="27">
        <f t="shared" si="38"/>
        <v>0</v>
      </c>
      <c r="I99" s="382">
        <f t="shared" si="38"/>
        <v>0</v>
      </c>
      <c r="J99" s="382">
        <f t="shared" si="38"/>
        <v>0</v>
      </c>
      <c r="K99" s="27">
        <f t="shared" si="38"/>
        <v>0</v>
      </c>
      <c r="L99" s="382">
        <f t="shared" si="38"/>
        <v>0</v>
      </c>
      <c r="M99" s="27">
        <f t="shared" si="38"/>
        <v>0</v>
      </c>
      <c r="N99" s="27">
        <f t="shared" si="38"/>
        <v>0</v>
      </c>
      <c r="O99" s="27">
        <f t="shared" si="38"/>
        <v>0</v>
      </c>
      <c r="P99" s="27">
        <f t="shared" si="38"/>
        <v>0</v>
      </c>
      <c r="Q99" s="27">
        <f t="shared" si="38"/>
        <v>0</v>
      </c>
      <c r="R99" s="27">
        <f t="shared" si="38"/>
        <v>0</v>
      </c>
      <c r="S99" s="27">
        <f t="shared" ref="S99:AB99" si="39">+S98</f>
        <v>0</v>
      </c>
      <c r="T99" s="27">
        <f t="shared" si="39"/>
        <v>0</v>
      </c>
      <c r="U99" s="27">
        <f t="shared" si="39"/>
        <v>0</v>
      </c>
      <c r="V99" s="27">
        <f t="shared" si="39"/>
        <v>0</v>
      </c>
      <c r="W99" s="27">
        <f t="shared" si="39"/>
        <v>0</v>
      </c>
      <c r="X99" s="27">
        <f t="shared" si="39"/>
        <v>0</v>
      </c>
      <c r="Y99" s="27">
        <f t="shared" si="39"/>
        <v>0</v>
      </c>
      <c r="Z99" s="27">
        <f t="shared" si="39"/>
        <v>0</v>
      </c>
      <c r="AA99" s="27">
        <f t="shared" si="39"/>
        <v>0</v>
      </c>
      <c r="AB99" s="27">
        <f t="shared" si="39"/>
        <v>0</v>
      </c>
      <c r="AC99" s="103">
        <f t="shared" si="38"/>
        <v>0</v>
      </c>
    </row>
    <row r="100" spans="1:34" x14ac:dyDescent="0.2">
      <c r="A100" s="49"/>
      <c r="B100" s="10"/>
      <c r="C100" s="33"/>
      <c r="D100" s="33"/>
      <c r="E100" s="33"/>
      <c r="F100" s="33"/>
      <c r="G100" s="37"/>
      <c r="H100" s="37"/>
      <c r="I100" s="394"/>
      <c r="J100" s="394"/>
      <c r="K100" s="37"/>
      <c r="L100" s="394"/>
      <c r="M100" s="37"/>
      <c r="N100" s="37"/>
      <c r="O100" s="37"/>
      <c r="P100" s="37"/>
      <c r="Q100" s="37"/>
      <c r="R100" s="37"/>
      <c r="S100" s="37"/>
      <c r="T100" s="37"/>
      <c r="U100" s="37"/>
      <c r="V100" s="37"/>
      <c r="W100" s="37"/>
      <c r="X100" s="37"/>
      <c r="Y100" s="37"/>
      <c r="Z100" s="37"/>
      <c r="AA100" s="37"/>
      <c r="AB100" s="37"/>
      <c r="AC100" s="66"/>
    </row>
    <row r="101" spans="1:34" ht="22.5" x14ac:dyDescent="0.2">
      <c r="A101" s="41" t="s">
        <v>100</v>
      </c>
      <c r="B101" s="8"/>
      <c r="C101" s="31" t="s">
        <v>20</v>
      </c>
      <c r="D101" s="31" t="s">
        <v>26</v>
      </c>
      <c r="E101" s="32"/>
      <c r="F101" s="32"/>
      <c r="G101" s="197" t="s">
        <v>58</v>
      </c>
      <c r="H101" s="146" t="str">
        <f>+$G$19</f>
        <v xml:space="preserve">   WIOA Youth In School</v>
      </c>
      <c r="I101" s="540" t="s">
        <v>58</v>
      </c>
      <c r="J101" s="182" t="str">
        <f>+$I$19</f>
        <v xml:space="preserve">  WIOA Youth Out of School</v>
      </c>
      <c r="K101" s="542" t="s">
        <v>58</v>
      </c>
      <c r="L101" s="182" t="str">
        <f>+$K$19</f>
        <v xml:space="preserve">  JAG IN SCHOOL</v>
      </c>
      <c r="M101" s="544" t="s">
        <v>58</v>
      </c>
      <c r="N101" s="182" t="str">
        <f>+$M$19</f>
        <v xml:space="preserve"> JAG OUT OF SCHOOL</v>
      </c>
      <c r="O101" s="427" t="s">
        <v>58</v>
      </c>
      <c r="P101" s="147" t="str">
        <f>+O102</f>
        <v xml:space="preserve"> ENTER FUND SOURCE HERE</v>
      </c>
      <c r="Q101" s="546" t="s">
        <v>58</v>
      </c>
      <c r="R101" s="147" t="str">
        <f>+$Q$19</f>
        <v xml:space="preserve"> ENTER FUND SOURCE HERE</v>
      </c>
      <c r="S101" s="363" t="s">
        <v>58</v>
      </c>
      <c r="T101" s="135" t="str">
        <f>+$S$19</f>
        <v xml:space="preserve"> ENTER FUND SOURCE HERE</v>
      </c>
      <c r="U101" s="440" t="s">
        <v>58</v>
      </c>
      <c r="V101" s="147" t="str">
        <f>+$U$19</f>
        <v xml:space="preserve"> ENTER FUND SOURCE HERE</v>
      </c>
      <c r="W101" s="469" t="s">
        <v>58</v>
      </c>
      <c r="X101" s="548" t="str">
        <f>+$W$19</f>
        <v xml:space="preserve"> ENTER FUND SOURCE HERE</v>
      </c>
      <c r="Y101" s="508" t="s">
        <v>58</v>
      </c>
      <c r="Z101" s="465" t="str">
        <f>+$Y$19</f>
        <v xml:space="preserve"> ENTER FUND SOURCE HERE</v>
      </c>
      <c r="AA101" s="484" t="s">
        <v>58</v>
      </c>
      <c r="AB101" s="147" t="str">
        <f>+$AA$19</f>
        <v xml:space="preserve"> ENTER FUND SOURCE HERE</v>
      </c>
      <c r="AC101" s="42"/>
    </row>
    <row r="102" spans="1:34" ht="22.5" x14ac:dyDescent="0.2">
      <c r="A102" s="48"/>
      <c r="B102" s="9"/>
      <c r="C102" s="28" t="s">
        <v>21</v>
      </c>
      <c r="D102" s="28" t="s">
        <v>22</v>
      </c>
      <c r="E102" s="29"/>
      <c r="F102" s="29"/>
      <c r="G102" s="144" t="str">
        <f>RIGHT('BUDGET SUMMARY'!$A$2,LEN($A$2)-15)</f>
        <v xml:space="preserve">   WIOA Youth In School</v>
      </c>
      <c r="H102" s="6" t="s">
        <v>47</v>
      </c>
      <c r="I102" s="541" t="str">
        <f>RIGHT('BUDGET SUMMARY'!$A$3,LEN($A$3)-15)</f>
        <v xml:space="preserve">  WIOA Youth Out of School</v>
      </c>
      <c r="J102" s="6" t="s">
        <v>47</v>
      </c>
      <c r="K102" s="543" t="str">
        <f>RIGHT('BUDGET SUMMARY'!$A$4,LEN($A$4)-15)</f>
        <v xml:space="preserve">  JAG IN SCHOOL</v>
      </c>
      <c r="L102" s="6" t="s">
        <v>47</v>
      </c>
      <c r="M102" s="545" t="str">
        <f>RIGHT('BUDGET SUMMARY'!$A$5,LEN($A$5)-15)</f>
        <v xml:space="preserve"> JAG OUT OF SCHOOL</v>
      </c>
      <c r="N102" s="6" t="s">
        <v>47</v>
      </c>
      <c r="O102" s="424" t="str">
        <f>RIGHT('BUDGET SUMMARY'!$A$6,LEN($A$6)-15)</f>
        <v xml:space="preserve"> ENTER FUND SOURCE HERE</v>
      </c>
      <c r="P102" s="6" t="s">
        <v>47</v>
      </c>
      <c r="Q102" s="547" t="str">
        <f>RIGHT('BUDGET SUMMARY'!$A$7,LEN($A$7)-15)</f>
        <v xml:space="preserve"> ENTER FUND SOURCE HERE</v>
      </c>
      <c r="R102" s="6" t="s">
        <v>47</v>
      </c>
      <c r="S102" s="364" t="str">
        <f>RIGHT('BUDGET SUMMARY'!$A$8,LEN($A$8)-15)</f>
        <v xml:space="preserve"> ENTER FUND SOURCE HERE</v>
      </c>
      <c r="T102" s="6" t="s">
        <v>47</v>
      </c>
      <c r="U102" s="467" t="str">
        <f>RIGHT('BUDGET SUMMARY'!$A$9,LEN($A$9)-15)</f>
        <v xml:space="preserve"> ENTER FUND SOURCE HERE</v>
      </c>
      <c r="V102" s="6" t="s">
        <v>47</v>
      </c>
      <c r="W102" s="468" t="str">
        <f>RIGHT('BUDGET SUMMARY'!$A$10,LEN($A$10)-15)</f>
        <v xml:space="preserve"> ENTER FUND SOURCE HERE</v>
      </c>
      <c r="X102" s="6" t="s">
        <v>47</v>
      </c>
      <c r="Y102" s="509" t="str">
        <f>RIGHT('BUDGET SUMMARY'!$A$11,LEN($A$11)-15)</f>
        <v xml:space="preserve"> ENTER FUND SOURCE HERE</v>
      </c>
      <c r="Z102" s="6" t="s">
        <v>47</v>
      </c>
      <c r="AA102" s="487" t="str">
        <f>RIGHT('BUDGET SUMMARY'!$A$12,LEN($A$12)-15)</f>
        <v xml:space="preserve"> ENTER FUND SOURCE HERE</v>
      </c>
      <c r="AB102" s="6" t="s">
        <v>47</v>
      </c>
      <c r="AC102" s="44" t="s">
        <v>37</v>
      </c>
    </row>
    <row r="103" spans="1:34" x14ac:dyDescent="0.2">
      <c r="A103" s="89" t="s">
        <v>59</v>
      </c>
      <c r="B103" s="76"/>
      <c r="C103" s="28"/>
      <c r="D103" s="28"/>
      <c r="E103" s="28"/>
      <c r="F103" s="29"/>
      <c r="G103" s="82"/>
      <c r="H103" s="77"/>
      <c r="I103" s="399"/>
      <c r="J103" s="381"/>
      <c r="K103" s="82"/>
      <c r="L103" s="401"/>
      <c r="M103" s="82"/>
      <c r="N103" s="198"/>
      <c r="O103" s="82"/>
      <c r="P103" s="198"/>
      <c r="Q103" s="82"/>
      <c r="R103" s="198"/>
      <c r="S103" s="82"/>
      <c r="T103" s="198"/>
      <c r="U103" s="82"/>
      <c r="V103" s="415"/>
      <c r="W103" s="463"/>
      <c r="X103" s="198"/>
      <c r="Y103" s="463"/>
      <c r="Z103" s="198"/>
      <c r="AA103" s="463"/>
      <c r="AB103" s="198"/>
      <c r="AC103" s="44"/>
    </row>
    <row r="104" spans="1:34" x14ac:dyDescent="0.2">
      <c r="A104" s="45">
        <v>1</v>
      </c>
      <c r="B104" s="101" t="s">
        <v>35</v>
      </c>
      <c r="C104" s="84"/>
      <c r="D104" s="85"/>
      <c r="E104" s="85"/>
      <c r="F104" s="84"/>
      <c r="G104" s="27">
        <f t="shared" ref="G104:G110" si="40">ROUND(($C104*$D104)*$G$103,0)</f>
        <v>0</v>
      </c>
      <c r="H104" s="410"/>
      <c r="I104" s="382">
        <f t="shared" ref="I104:I109" si="41">ROUND(($C104*$D104)*I$103,0)</f>
        <v>0</v>
      </c>
      <c r="J104" s="409"/>
      <c r="K104" s="27">
        <f t="shared" ref="K104:AA112" si="42">ROUND(($C104*$D104)*K$103,0)</f>
        <v>0</v>
      </c>
      <c r="L104" s="402"/>
      <c r="M104" s="27">
        <f t="shared" si="42"/>
        <v>0</v>
      </c>
      <c r="N104" s="133"/>
      <c r="O104" s="27">
        <f t="shared" si="42"/>
        <v>0</v>
      </c>
      <c r="P104" s="133"/>
      <c r="Q104" s="27">
        <f t="shared" si="42"/>
        <v>0</v>
      </c>
      <c r="R104" s="133"/>
      <c r="S104" s="27">
        <f t="shared" si="42"/>
        <v>0</v>
      </c>
      <c r="T104" s="133"/>
      <c r="U104" s="27">
        <f t="shared" si="42"/>
        <v>0</v>
      </c>
      <c r="V104" s="133"/>
      <c r="W104" s="27">
        <f t="shared" si="42"/>
        <v>0</v>
      </c>
      <c r="X104" s="133"/>
      <c r="Y104" s="27">
        <f t="shared" si="42"/>
        <v>0</v>
      </c>
      <c r="Z104" s="133"/>
      <c r="AA104" s="27">
        <f t="shared" si="42"/>
        <v>0</v>
      </c>
      <c r="AB104" s="133"/>
      <c r="AC104" s="102">
        <f>SUM(G104:AB104)</f>
        <v>0</v>
      </c>
    </row>
    <row r="105" spans="1:34" x14ac:dyDescent="0.2">
      <c r="A105" s="45">
        <v>2</v>
      </c>
      <c r="B105" s="348" t="s">
        <v>204</v>
      </c>
      <c r="C105" s="84"/>
      <c r="D105" s="85"/>
      <c r="E105" s="85"/>
      <c r="F105" s="84"/>
      <c r="G105" s="27">
        <f t="shared" si="40"/>
        <v>0</v>
      </c>
      <c r="H105" s="410"/>
      <c r="I105" s="382">
        <f t="shared" si="41"/>
        <v>0</v>
      </c>
      <c r="J105" s="409"/>
      <c r="K105" s="27">
        <f t="shared" si="42"/>
        <v>0</v>
      </c>
      <c r="L105" s="402"/>
      <c r="M105" s="27">
        <f t="shared" si="42"/>
        <v>0</v>
      </c>
      <c r="N105" s="133"/>
      <c r="O105" s="27">
        <f t="shared" si="42"/>
        <v>0</v>
      </c>
      <c r="P105" s="133"/>
      <c r="Q105" s="27">
        <f t="shared" si="42"/>
        <v>0</v>
      </c>
      <c r="R105" s="133"/>
      <c r="S105" s="27">
        <f t="shared" si="42"/>
        <v>0</v>
      </c>
      <c r="T105" s="133"/>
      <c r="U105" s="27">
        <f t="shared" si="42"/>
        <v>0</v>
      </c>
      <c r="V105" s="133"/>
      <c r="W105" s="27">
        <f t="shared" si="42"/>
        <v>0</v>
      </c>
      <c r="X105" s="133"/>
      <c r="Y105" s="27">
        <f t="shared" si="42"/>
        <v>0</v>
      </c>
      <c r="Z105" s="133"/>
      <c r="AA105" s="27">
        <f t="shared" si="42"/>
        <v>0</v>
      </c>
      <c r="AB105" s="133"/>
      <c r="AC105" s="350">
        <f t="shared" ref="AC105:AC112" si="43">SUM(G105:AB105)</f>
        <v>0</v>
      </c>
    </row>
    <row r="106" spans="1:34" x14ac:dyDescent="0.2">
      <c r="A106" s="45">
        <v>3</v>
      </c>
      <c r="B106" s="348"/>
      <c r="C106" s="84"/>
      <c r="D106" s="85"/>
      <c r="E106" s="85"/>
      <c r="F106" s="84"/>
      <c r="G106" s="27">
        <f t="shared" si="40"/>
        <v>0</v>
      </c>
      <c r="H106" s="410"/>
      <c r="I106" s="382">
        <f t="shared" si="41"/>
        <v>0</v>
      </c>
      <c r="J106" s="409"/>
      <c r="K106" s="27">
        <f t="shared" si="42"/>
        <v>0</v>
      </c>
      <c r="L106" s="402"/>
      <c r="M106" s="27">
        <f t="shared" si="42"/>
        <v>0</v>
      </c>
      <c r="N106" s="133"/>
      <c r="O106" s="27">
        <f t="shared" si="42"/>
        <v>0</v>
      </c>
      <c r="P106" s="133"/>
      <c r="Q106" s="27">
        <f t="shared" si="42"/>
        <v>0</v>
      </c>
      <c r="R106" s="133"/>
      <c r="S106" s="27">
        <f t="shared" si="42"/>
        <v>0</v>
      </c>
      <c r="T106" s="133"/>
      <c r="U106" s="27">
        <f t="shared" si="42"/>
        <v>0</v>
      </c>
      <c r="V106" s="133"/>
      <c r="W106" s="27">
        <f t="shared" si="42"/>
        <v>0</v>
      </c>
      <c r="X106" s="133"/>
      <c r="Y106" s="27">
        <f t="shared" si="42"/>
        <v>0</v>
      </c>
      <c r="Z106" s="133"/>
      <c r="AA106" s="27">
        <f t="shared" si="42"/>
        <v>0</v>
      </c>
      <c r="AB106" s="133"/>
      <c r="AC106" s="350">
        <f t="shared" si="43"/>
        <v>0</v>
      </c>
    </row>
    <row r="107" spans="1:34" s="347" customFormat="1" x14ac:dyDescent="0.2">
      <c r="A107" s="45">
        <v>4</v>
      </c>
      <c r="B107" s="502" t="s">
        <v>167</v>
      </c>
      <c r="C107" s="84"/>
      <c r="D107" s="85"/>
      <c r="E107" s="85"/>
      <c r="F107" s="84"/>
      <c r="G107" s="27">
        <f t="shared" si="40"/>
        <v>0</v>
      </c>
      <c r="H107" s="410"/>
      <c r="I107" s="382">
        <f t="shared" si="41"/>
        <v>0</v>
      </c>
      <c r="J107" s="409"/>
      <c r="K107" s="27">
        <f t="shared" si="42"/>
        <v>0</v>
      </c>
      <c r="L107" s="402"/>
      <c r="M107" s="27">
        <f t="shared" si="42"/>
        <v>0</v>
      </c>
      <c r="N107" s="133"/>
      <c r="O107" s="27">
        <f t="shared" si="42"/>
        <v>0</v>
      </c>
      <c r="P107" s="133"/>
      <c r="Q107" s="27">
        <f t="shared" si="42"/>
        <v>0</v>
      </c>
      <c r="R107" s="133"/>
      <c r="S107" s="27">
        <f t="shared" si="42"/>
        <v>0</v>
      </c>
      <c r="T107" s="133"/>
      <c r="U107" s="27">
        <f t="shared" si="42"/>
        <v>0</v>
      </c>
      <c r="V107" s="133"/>
      <c r="W107" s="27">
        <f t="shared" si="42"/>
        <v>0</v>
      </c>
      <c r="X107" s="133"/>
      <c r="Y107" s="27">
        <f t="shared" si="42"/>
        <v>0</v>
      </c>
      <c r="Z107" s="133"/>
      <c r="AA107" s="27">
        <f t="shared" si="42"/>
        <v>0</v>
      </c>
      <c r="AB107" s="133"/>
      <c r="AC107" s="102">
        <f>SUM(G107:AB107)</f>
        <v>0</v>
      </c>
      <c r="AD107" s="369"/>
      <c r="AE107" s="369"/>
    </row>
    <row r="108" spans="1:34" s="347" customFormat="1" x14ac:dyDescent="0.2">
      <c r="A108" s="45">
        <v>5</v>
      </c>
      <c r="B108" s="348"/>
      <c r="C108" s="84"/>
      <c r="D108" s="85"/>
      <c r="E108" s="85"/>
      <c r="F108" s="84"/>
      <c r="G108" s="27">
        <f t="shared" si="40"/>
        <v>0</v>
      </c>
      <c r="H108" s="410"/>
      <c r="I108" s="382">
        <f t="shared" si="41"/>
        <v>0</v>
      </c>
      <c r="J108" s="409"/>
      <c r="K108" s="27">
        <f t="shared" si="42"/>
        <v>0</v>
      </c>
      <c r="L108" s="402"/>
      <c r="M108" s="27">
        <f t="shared" si="42"/>
        <v>0</v>
      </c>
      <c r="N108" s="133"/>
      <c r="O108" s="27">
        <f t="shared" si="42"/>
        <v>0</v>
      </c>
      <c r="P108" s="133"/>
      <c r="Q108" s="27">
        <f t="shared" si="42"/>
        <v>0</v>
      </c>
      <c r="R108" s="133"/>
      <c r="S108" s="27">
        <f t="shared" si="42"/>
        <v>0</v>
      </c>
      <c r="T108" s="133"/>
      <c r="U108" s="27">
        <f t="shared" si="42"/>
        <v>0</v>
      </c>
      <c r="V108" s="133"/>
      <c r="W108" s="27">
        <f t="shared" si="42"/>
        <v>0</v>
      </c>
      <c r="X108" s="133"/>
      <c r="Y108" s="27">
        <f t="shared" si="42"/>
        <v>0</v>
      </c>
      <c r="Z108" s="133"/>
      <c r="AA108" s="27">
        <f t="shared" si="42"/>
        <v>0</v>
      </c>
      <c r="AB108" s="133"/>
      <c r="AC108" s="350">
        <f t="shared" si="43"/>
        <v>0</v>
      </c>
      <c r="AD108" s="369"/>
      <c r="AE108" s="369"/>
    </row>
    <row r="109" spans="1:34" s="347" customFormat="1" x14ac:dyDescent="0.2">
      <c r="A109" s="45">
        <v>6</v>
      </c>
      <c r="B109" s="348"/>
      <c r="C109" s="84"/>
      <c r="D109" s="85"/>
      <c r="E109" s="85"/>
      <c r="F109" s="84"/>
      <c r="G109" s="27">
        <f t="shared" si="40"/>
        <v>0</v>
      </c>
      <c r="H109" s="410"/>
      <c r="I109" s="382">
        <f t="shared" si="41"/>
        <v>0</v>
      </c>
      <c r="J109" s="409"/>
      <c r="K109" s="27">
        <f>ROUND(($C109*$D109)*K$103,0)</f>
        <v>0</v>
      </c>
      <c r="L109" s="402"/>
      <c r="M109" s="27">
        <f t="shared" si="42"/>
        <v>0</v>
      </c>
      <c r="N109" s="133"/>
      <c r="O109" s="27">
        <f t="shared" si="42"/>
        <v>0</v>
      </c>
      <c r="P109" s="133"/>
      <c r="Q109" s="27">
        <f t="shared" si="42"/>
        <v>0</v>
      </c>
      <c r="R109" s="133"/>
      <c r="S109" s="27">
        <f t="shared" si="42"/>
        <v>0</v>
      </c>
      <c r="T109" s="133"/>
      <c r="U109" s="27">
        <f t="shared" si="42"/>
        <v>0</v>
      </c>
      <c r="V109" s="133"/>
      <c r="W109" s="27">
        <f t="shared" si="42"/>
        <v>0</v>
      </c>
      <c r="X109" s="133"/>
      <c r="Y109" s="27">
        <f t="shared" si="42"/>
        <v>0</v>
      </c>
      <c r="Z109" s="133"/>
      <c r="AA109" s="27">
        <f t="shared" si="42"/>
        <v>0</v>
      </c>
      <c r="AB109" s="133"/>
      <c r="AC109" s="350">
        <f t="shared" si="43"/>
        <v>0</v>
      </c>
      <c r="AD109" s="369"/>
      <c r="AE109" s="369"/>
    </row>
    <row r="110" spans="1:34" x14ac:dyDescent="0.2">
      <c r="A110" s="45">
        <v>7</v>
      </c>
      <c r="B110" s="348"/>
      <c r="C110" s="84"/>
      <c r="D110" s="85"/>
      <c r="E110" s="85"/>
      <c r="F110" s="84"/>
      <c r="G110" s="27">
        <f t="shared" si="40"/>
        <v>0</v>
      </c>
      <c r="H110" s="410"/>
      <c r="I110" s="382">
        <f>ROUND(($C110*$D110)*I$103,0)</f>
        <v>0</v>
      </c>
      <c r="J110" s="382"/>
      <c r="K110" s="27">
        <f>ROUND(($C110*$D110)*K$103,0)</f>
        <v>0</v>
      </c>
      <c r="L110" s="402"/>
      <c r="M110" s="27">
        <f t="shared" si="42"/>
        <v>0</v>
      </c>
      <c r="N110" s="357" t="s">
        <v>36</v>
      </c>
      <c r="O110" s="27">
        <f t="shared" si="42"/>
        <v>0</v>
      </c>
      <c r="P110" s="357"/>
      <c r="Q110" s="27">
        <f t="shared" si="42"/>
        <v>0</v>
      </c>
      <c r="R110" s="357"/>
      <c r="S110" s="27">
        <f t="shared" si="42"/>
        <v>0</v>
      </c>
      <c r="T110" s="357" t="s">
        <v>36</v>
      </c>
      <c r="U110" s="27">
        <f t="shared" si="42"/>
        <v>0</v>
      </c>
      <c r="V110" s="133"/>
      <c r="W110" s="27">
        <f t="shared" si="42"/>
        <v>0</v>
      </c>
      <c r="X110" s="133"/>
      <c r="Y110" s="27">
        <f t="shared" si="42"/>
        <v>0</v>
      </c>
      <c r="Z110" s="133"/>
      <c r="AA110" s="27">
        <f t="shared" si="42"/>
        <v>0</v>
      </c>
      <c r="AB110" s="357"/>
      <c r="AC110" s="350">
        <f t="shared" si="43"/>
        <v>0</v>
      </c>
    </row>
    <row r="111" spans="1:34" s="347" customFormat="1" x14ac:dyDescent="0.2">
      <c r="A111" s="45">
        <v>8</v>
      </c>
      <c r="B111" s="348"/>
      <c r="C111" s="84"/>
      <c r="D111" s="85"/>
      <c r="E111" s="85"/>
      <c r="F111" s="84"/>
      <c r="G111" s="27">
        <f>ROUND(($C111*$D111)*$G$103,0)</f>
        <v>0</v>
      </c>
      <c r="H111" s="27"/>
      <c r="I111" s="382">
        <f>ROUND(($C111*$D111)*I$103,0)</f>
        <v>0</v>
      </c>
      <c r="J111" s="382"/>
      <c r="K111" s="27">
        <f>ROUND(($C111*$D111)*K$103,0)</f>
        <v>0</v>
      </c>
      <c r="L111" s="402"/>
      <c r="M111" s="27">
        <f t="shared" si="42"/>
        <v>0</v>
      </c>
      <c r="N111" s="133"/>
      <c r="O111" s="27">
        <f t="shared" si="42"/>
        <v>0</v>
      </c>
      <c r="P111" s="133"/>
      <c r="Q111" s="27">
        <f t="shared" si="42"/>
        <v>0</v>
      </c>
      <c r="R111" s="133"/>
      <c r="S111" s="27">
        <f t="shared" si="42"/>
        <v>0</v>
      </c>
      <c r="T111" s="133"/>
      <c r="U111" s="27">
        <f t="shared" si="42"/>
        <v>0</v>
      </c>
      <c r="V111" s="133"/>
      <c r="W111" s="27">
        <f t="shared" si="42"/>
        <v>0</v>
      </c>
      <c r="X111" s="133"/>
      <c r="Y111" s="27">
        <f t="shared" si="42"/>
        <v>0</v>
      </c>
      <c r="Z111" s="133"/>
      <c r="AA111" s="27">
        <f t="shared" si="42"/>
        <v>0</v>
      </c>
      <c r="AB111" s="133"/>
      <c r="AC111" s="350">
        <f t="shared" si="43"/>
        <v>0</v>
      </c>
      <c r="AD111" s="369"/>
      <c r="AE111" s="369"/>
    </row>
    <row r="112" spans="1:34" s="347" customFormat="1" x14ac:dyDescent="0.2">
      <c r="A112" s="45">
        <v>9</v>
      </c>
      <c r="B112" s="348"/>
      <c r="C112" s="85"/>
      <c r="D112" s="85"/>
      <c r="E112" s="85"/>
      <c r="F112" s="84"/>
      <c r="G112" s="27">
        <f>ROUND(($C112*$D112)*$G$103,0)</f>
        <v>0</v>
      </c>
      <c r="H112" s="410"/>
      <c r="I112" s="382">
        <f>ROUND(($C112*$D112)*I$103,0)</f>
        <v>0</v>
      </c>
      <c r="J112" s="409"/>
      <c r="K112" s="27">
        <f>ROUND(($C112*$D112)*K$103,0)</f>
        <v>0</v>
      </c>
      <c r="L112" s="408"/>
      <c r="M112" s="27">
        <f t="shared" si="42"/>
        <v>0</v>
      </c>
      <c r="N112" s="419"/>
      <c r="O112" s="27">
        <f t="shared" si="42"/>
        <v>0</v>
      </c>
      <c r="P112" s="419"/>
      <c r="Q112" s="27">
        <f t="shared" si="42"/>
        <v>0</v>
      </c>
      <c r="R112" s="419"/>
      <c r="S112" s="27">
        <f t="shared" si="42"/>
        <v>0</v>
      </c>
      <c r="T112" s="133"/>
      <c r="U112" s="27">
        <f t="shared" si="42"/>
        <v>0</v>
      </c>
      <c r="V112" s="133"/>
      <c r="W112" s="27">
        <f t="shared" si="42"/>
        <v>0</v>
      </c>
      <c r="X112" s="133"/>
      <c r="Y112" s="27">
        <f t="shared" si="42"/>
        <v>0</v>
      </c>
      <c r="Z112" s="133"/>
      <c r="AA112" s="27">
        <f t="shared" si="42"/>
        <v>0</v>
      </c>
      <c r="AB112" s="133"/>
      <c r="AC112" s="350">
        <f t="shared" si="43"/>
        <v>0</v>
      </c>
      <c r="AD112" s="369"/>
      <c r="AE112" s="369"/>
      <c r="AH112" s="349" t="s">
        <v>36</v>
      </c>
    </row>
    <row r="113" spans="1:34" x14ac:dyDescent="0.2">
      <c r="A113" s="69" t="s">
        <v>52</v>
      </c>
      <c r="B113" s="11"/>
      <c r="C113" s="26">
        <f>SUM(C104:C112)</f>
        <v>0</v>
      </c>
      <c r="D113" s="26"/>
      <c r="E113" s="26"/>
      <c r="F113" s="26"/>
      <c r="G113" s="26">
        <f t="shared" ref="G113:AC113" si="44">SUM(G104:G112)</f>
        <v>0</v>
      </c>
      <c r="H113" s="26">
        <f t="shared" si="44"/>
        <v>0</v>
      </c>
      <c r="I113" s="26">
        <f t="shared" si="44"/>
        <v>0</v>
      </c>
      <c r="J113" s="26">
        <f t="shared" si="44"/>
        <v>0</v>
      </c>
      <c r="K113" s="26">
        <f t="shared" si="44"/>
        <v>0</v>
      </c>
      <c r="L113" s="26">
        <f t="shared" si="44"/>
        <v>0</v>
      </c>
      <c r="M113" s="26">
        <f t="shared" si="44"/>
        <v>0</v>
      </c>
      <c r="N113" s="26">
        <f t="shared" si="44"/>
        <v>0</v>
      </c>
      <c r="O113" s="26">
        <f t="shared" si="44"/>
        <v>0</v>
      </c>
      <c r="P113" s="26">
        <f t="shared" si="44"/>
        <v>0</v>
      </c>
      <c r="Q113" s="26">
        <f t="shared" si="44"/>
        <v>0</v>
      </c>
      <c r="R113" s="26">
        <f t="shared" si="44"/>
        <v>0</v>
      </c>
      <c r="S113" s="26">
        <f t="shared" si="44"/>
        <v>0</v>
      </c>
      <c r="T113" s="26">
        <f t="shared" si="44"/>
        <v>0</v>
      </c>
      <c r="U113" s="26">
        <f t="shared" si="44"/>
        <v>0</v>
      </c>
      <c r="V113" s="26">
        <f t="shared" si="44"/>
        <v>0</v>
      </c>
      <c r="W113" s="26">
        <f t="shared" si="44"/>
        <v>0</v>
      </c>
      <c r="X113" s="26">
        <f t="shared" si="44"/>
        <v>0</v>
      </c>
      <c r="Y113" s="26">
        <f t="shared" si="44"/>
        <v>0</v>
      </c>
      <c r="Z113" s="26">
        <f t="shared" si="44"/>
        <v>0</v>
      </c>
      <c r="AA113" s="26">
        <f t="shared" si="44"/>
        <v>0</v>
      </c>
      <c r="AB113" s="26">
        <f t="shared" si="44"/>
        <v>0</v>
      </c>
      <c r="AC113" s="26">
        <f t="shared" si="44"/>
        <v>0</v>
      </c>
    </row>
    <row r="114" spans="1:34" ht="13.9" customHeight="1" x14ac:dyDescent="0.2">
      <c r="A114" s="49"/>
      <c r="B114" s="10"/>
      <c r="C114" s="33"/>
      <c r="D114" s="33"/>
      <c r="E114" s="33"/>
      <c r="F114" s="33"/>
      <c r="G114" s="10"/>
      <c r="H114" s="10"/>
      <c r="I114" s="388"/>
      <c r="J114" s="388"/>
      <c r="K114" s="10"/>
      <c r="L114" s="388"/>
      <c r="M114" s="10"/>
      <c r="N114" s="10"/>
      <c r="O114" s="10"/>
      <c r="P114" s="10"/>
      <c r="Q114" s="10"/>
      <c r="R114" s="10"/>
      <c r="S114" s="10"/>
      <c r="T114" s="10"/>
      <c r="U114" s="10"/>
      <c r="V114" s="10"/>
      <c r="W114" s="10"/>
      <c r="X114" s="10"/>
      <c r="Y114" s="10"/>
      <c r="Z114" s="10"/>
      <c r="AA114" s="10"/>
      <c r="AB114" s="10"/>
      <c r="AC114" s="50"/>
    </row>
    <row r="115" spans="1:34" ht="29.45" customHeight="1" x14ac:dyDescent="0.35">
      <c r="A115" s="41" t="s">
        <v>131</v>
      </c>
      <c r="B115" s="8"/>
      <c r="C115" s="31" t="s">
        <v>29</v>
      </c>
      <c r="D115" s="31" t="s">
        <v>32</v>
      </c>
      <c r="E115" s="31" t="s">
        <v>11</v>
      </c>
      <c r="F115" s="339" t="s">
        <v>136</v>
      </c>
      <c r="G115" s="197" t="s">
        <v>58</v>
      </c>
      <c r="H115" s="146" t="str">
        <f>+$G$19</f>
        <v xml:space="preserve">   WIOA Youth In School</v>
      </c>
      <c r="I115" s="540" t="s">
        <v>58</v>
      </c>
      <c r="J115" s="182" t="str">
        <f>+$I$19</f>
        <v xml:space="preserve">  WIOA Youth Out of School</v>
      </c>
      <c r="K115" s="542" t="s">
        <v>58</v>
      </c>
      <c r="L115" s="182" t="str">
        <f>+$K$19</f>
        <v xml:space="preserve">  JAG IN SCHOOL</v>
      </c>
      <c r="M115" s="544" t="s">
        <v>58</v>
      </c>
      <c r="N115" s="182" t="str">
        <f>+$M$19</f>
        <v xml:space="preserve"> JAG OUT OF SCHOOL</v>
      </c>
      <c r="O115" s="427" t="s">
        <v>58</v>
      </c>
      <c r="P115" s="147" t="str">
        <f>+O116</f>
        <v xml:space="preserve"> ENTER FUND SOURCE HERE</v>
      </c>
      <c r="Q115" s="546" t="s">
        <v>58</v>
      </c>
      <c r="R115" s="147" t="str">
        <f>+$Q$19</f>
        <v xml:space="preserve"> ENTER FUND SOURCE HERE</v>
      </c>
      <c r="S115" s="363" t="s">
        <v>58</v>
      </c>
      <c r="T115" s="135" t="str">
        <f>+$S$19</f>
        <v xml:space="preserve"> ENTER FUND SOURCE HERE</v>
      </c>
      <c r="U115" s="440" t="s">
        <v>58</v>
      </c>
      <c r="V115" s="147" t="str">
        <f>+$U$19</f>
        <v xml:space="preserve"> ENTER FUND SOURCE HERE</v>
      </c>
      <c r="W115" s="469" t="s">
        <v>58</v>
      </c>
      <c r="X115" s="548" t="str">
        <f>+$W$19</f>
        <v xml:space="preserve"> ENTER FUND SOURCE HERE</v>
      </c>
      <c r="Y115" s="508" t="s">
        <v>58</v>
      </c>
      <c r="Z115" s="465" t="str">
        <f>+$Y$19</f>
        <v xml:space="preserve"> ENTER FUND SOURCE HERE</v>
      </c>
      <c r="AA115" s="484" t="s">
        <v>58</v>
      </c>
      <c r="AB115" s="147" t="str">
        <f>+$AA$19</f>
        <v xml:space="preserve"> ENTER FUND SOURCE HERE</v>
      </c>
      <c r="AC115" s="42"/>
    </row>
    <row r="116" spans="1:34" ht="24" customHeight="1" x14ac:dyDescent="0.2">
      <c r="A116" s="48"/>
      <c r="B116" s="9"/>
      <c r="C116" s="28" t="s">
        <v>30</v>
      </c>
      <c r="D116" s="28" t="s">
        <v>33</v>
      </c>
      <c r="E116" s="28" t="s">
        <v>12</v>
      </c>
      <c r="F116" s="29" t="s">
        <v>34</v>
      </c>
      <c r="G116" s="144" t="str">
        <f>RIGHT('BUDGET SUMMARY'!$A$2,LEN($A$2)-15)</f>
        <v xml:space="preserve">   WIOA Youth In School</v>
      </c>
      <c r="H116" s="6" t="s">
        <v>47</v>
      </c>
      <c r="I116" s="541" t="str">
        <f>RIGHT('BUDGET SUMMARY'!$A$3,LEN($A$3)-15)</f>
        <v xml:space="preserve">  WIOA Youth Out of School</v>
      </c>
      <c r="J116" s="6" t="s">
        <v>47</v>
      </c>
      <c r="K116" s="543" t="str">
        <f>RIGHT('BUDGET SUMMARY'!$A$4,LEN($A$4)-15)</f>
        <v xml:space="preserve">  JAG IN SCHOOL</v>
      </c>
      <c r="L116" s="6" t="s">
        <v>47</v>
      </c>
      <c r="M116" s="545" t="str">
        <f>RIGHT('BUDGET SUMMARY'!$A$5,LEN($A$5)-15)</f>
        <v xml:space="preserve"> JAG OUT OF SCHOOL</v>
      </c>
      <c r="N116" s="6" t="s">
        <v>47</v>
      </c>
      <c r="O116" s="424" t="str">
        <f>RIGHT('BUDGET SUMMARY'!$A$6,LEN($A$6)-15)</f>
        <v xml:space="preserve"> ENTER FUND SOURCE HERE</v>
      </c>
      <c r="P116" s="6" t="s">
        <v>47</v>
      </c>
      <c r="Q116" s="547" t="str">
        <f>RIGHT('BUDGET SUMMARY'!$A$7,LEN($A$7)-15)</f>
        <v xml:space="preserve"> ENTER FUND SOURCE HERE</v>
      </c>
      <c r="R116" s="6" t="s">
        <v>47</v>
      </c>
      <c r="S116" s="364" t="str">
        <f>RIGHT('BUDGET SUMMARY'!$A$8,LEN($A$8)-15)</f>
        <v xml:space="preserve"> ENTER FUND SOURCE HERE</v>
      </c>
      <c r="T116" s="6" t="s">
        <v>47</v>
      </c>
      <c r="U116" s="467" t="str">
        <f>RIGHT('BUDGET SUMMARY'!$A$9,LEN($A$9)-15)</f>
        <v xml:space="preserve"> ENTER FUND SOURCE HERE</v>
      </c>
      <c r="V116" s="6" t="s">
        <v>47</v>
      </c>
      <c r="W116" s="468" t="str">
        <f>RIGHT('BUDGET SUMMARY'!$A$10,LEN($A$10)-15)</f>
        <v xml:space="preserve"> ENTER FUND SOURCE HERE</v>
      </c>
      <c r="X116" s="6" t="s">
        <v>47</v>
      </c>
      <c r="Y116" s="509" t="str">
        <f>RIGHT('BUDGET SUMMARY'!$A$11,LEN($A$11)-15)</f>
        <v xml:space="preserve"> ENTER FUND SOURCE HERE</v>
      </c>
      <c r="Z116" s="6" t="s">
        <v>47</v>
      </c>
      <c r="AA116" s="487" t="str">
        <f>RIGHT('BUDGET SUMMARY'!$A$12,LEN($A$12)-15)</f>
        <v xml:space="preserve"> ENTER FUND SOURCE HERE</v>
      </c>
      <c r="AB116" s="6" t="s">
        <v>47</v>
      </c>
      <c r="AC116" s="44" t="s">
        <v>37</v>
      </c>
    </row>
    <row r="117" spans="1:34" x14ac:dyDescent="0.2">
      <c r="A117" s="89" t="s">
        <v>59</v>
      </c>
      <c r="B117" s="76"/>
      <c r="C117" s="28"/>
      <c r="D117" s="28"/>
      <c r="E117" s="28"/>
      <c r="F117" s="29"/>
      <c r="G117" s="82"/>
      <c r="H117" s="77"/>
      <c r="I117" s="399"/>
      <c r="J117" s="381"/>
      <c r="K117" s="82">
        <v>0.75</v>
      </c>
      <c r="L117" s="401"/>
      <c r="M117" s="82">
        <v>0.25</v>
      </c>
      <c r="N117" s="198"/>
      <c r="O117" s="82"/>
      <c r="P117" s="198"/>
      <c r="Q117" s="82"/>
      <c r="R117" s="198"/>
      <c r="S117" s="82"/>
      <c r="T117" s="198"/>
      <c r="U117" s="82"/>
      <c r="V117" s="415"/>
      <c r="W117" s="463"/>
      <c r="X117" s="198"/>
      <c r="Y117" s="463"/>
      <c r="Z117" s="198"/>
      <c r="AA117" s="463"/>
      <c r="AB117" s="198"/>
      <c r="AC117" s="44"/>
    </row>
    <row r="118" spans="1:34" ht="15.75" x14ac:dyDescent="0.25">
      <c r="A118" s="575" t="s">
        <v>148</v>
      </c>
      <c r="B118" s="576"/>
      <c r="C118" s="445"/>
      <c r="D118" s="445"/>
      <c r="E118" s="445"/>
      <c r="F118" s="446"/>
      <c r="G118" s="330"/>
      <c r="H118" s="330"/>
      <c r="I118" s="443"/>
      <c r="J118" s="443"/>
      <c r="K118" s="330"/>
      <c r="L118" s="444"/>
      <c r="M118" s="330"/>
      <c r="N118" s="441"/>
      <c r="O118" s="441"/>
      <c r="P118" s="441"/>
      <c r="Q118" s="441"/>
      <c r="R118" s="441"/>
      <c r="S118" s="330"/>
      <c r="T118" s="441"/>
      <c r="U118" s="441"/>
      <c r="V118" s="441"/>
      <c r="W118" s="441"/>
      <c r="X118" s="441"/>
      <c r="Y118" s="441"/>
      <c r="Z118" s="441"/>
      <c r="AA118" s="441"/>
      <c r="AB118" s="441"/>
      <c r="AC118" s="442"/>
      <c r="AH118" s="13" t="s">
        <v>36</v>
      </c>
    </row>
    <row r="119" spans="1:34" s="347" customFormat="1" x14ac:dyDescent="0.2">
      <c r="A119" s="45">
        <v>1</v>
      </c>
      <c r="B119" s="348"/>
      <c r="C119" s="85"/>
      <c r="D119" s="85"/>
      <c r="E119" s="85"/>
      <c r="F119" s="84"/>
      <c r="G119" s="27">
        <f t="shared" ref="G119:G126" si="45">ROUND(($C119*$D119*$E119*$F119)*$G$117,0)</f>
        <v>0</v>
      </c>
      <c r="H119" s="410"/>
      <c r="I119" s="382">
        <f t="shared" ref="I119:I126" si="46">ROUND(($C119*$D119*$E119*$F119)*$I$117,0)</f>
        <v>0</v>
      </c>
      <c r="J119" s="409"/>
      <c r="K119" s="27">
        <f t="shared" ref="K119:K126" si="47">ROUND(($C119*$D119*$E119*$F119)*$K$117,0)</f>
        <v>0</v>
      </c>
      <c r="L119" s="402"/>
      <c r="M119" s="410">
        <f t="shared" ref="M119:M126" si="48">ROUND(($C119*$D119*$E119*$F119)*$M$117,0)</f>
        <v>0</v>
      </c>
      <c r="N119" s="133"/>
      <c r="O119" s="410">
        <f>ROUND(($C119*$D119*$E119*$F119)*O$117,0)</f>
        <v>0</v>
      </c>
      <c r="P119" s="133"/>
      <c r="Q119" s="410">
        <f>ROUND(($C119*$D119*$E119*$F119)*Q$117,0)</f>
        <v>0</v>
      </c>
      <c r="R119" s="133"/>
      <c r="S119" s="410">
        <f>ROUND(($C119*$D119*$E119*$F119)*$S$117,0)</f>
        <v>0</v>
      </c>
      <c r="T119" s="133"/>
      <c r="U119" s="410">
        <f>ROUND(($C119*$D119*$E119*$F119)*U$117,0)</f>
        <v>0</v>
      </c>
      <c r="V119" s="419"/>
      <c r="W119" s="410">
        <f>ROUND(($C119*$D119*$E119*$F119)*W$117,0)</f>
        <v>0</v>
      </c>
      <c r="X119" s="419"/>
      <c r="Y119" s="410">
        <f>ROUND(($C119*$D119*$E119*$F119)*Y$117,0)</f>
        <v>0</v>
      </c>
      <c r="Z119" s="419"/>
      <c r="AA119" s="410">
        <f>ROUND(($C119*$D119*$E119*$F119)*AA$117,0)</f>
        <v>0</v>
      </c>
      <c r="AB119" s="133"/>
      <c r="AC119" s="350">
        <f t="shared" ref="AC119:AC126" si="49">SUM(G119:AB119)</f>
        <v>0</v>
      </c>
      <c r="AD119" s="369"/>
      <c r="AE119" s="369"/>
      <c r="AH119" s="349" t="s">
        <v>36</v>
      </c>
    </row>
    <row r="120" spans="1:34" s="347" customFormat="1" x14ac:dyDescent="0.2">
      <c r="A120" s="45">
        <v>2</v>
      </c>
      <c r="B120" s="348"/>
      <c r="C120" s="85"/>
      <c r="D120" s="85"/>
      <c r="E120" s="85"/>
      <c r="F120" s="84"/>
      <c r="G120" s="27">
        <f t="shared" si="45"/>
        <v>0</v>
      </c>
      <c r="H120" s="410"/>
      <c r="I120" s="382">
        <f t="shared" si="46"/>
        <v>0</v>
      </c>
      <c r="J120" s="409"/>
      <c r="K120" s="27">
        <f t="shared" si="47"/>
        <v>0</v>
      </c>
      <c r="L120" s="408"/>
      <c r="M120" s="410">
        <f t="shared" si="48"/>
        <v>0</v>
      </c>
      <c r="N120" s="133"/>
      <c r="O120" s="410">
        <f t="shared" ref="O120:Q126" si="50">ROUND(($C120*$D120*$E120*$F120)*O$117,0)</f>
        <v>0</v>
      </c>
      <c r="P120" s="419"/>
      <c r="Q120" s="410">
        <f t="shared" si="50"/>
        <v>0</v>
      </c>
      <c r="R120" s="419"/>
      <c r="S120" s="410">
        <f t="shared" ref="S120:S126" si="51">ROUND(($C120*$D120*$E120*$F120)*$S$117,0)</f>
        <v>0</v>
      </c>
      <c r="T120" s="133"/>
      <c r="U120" s="410">
        <f t="shared" ref="U120:U126" si="52">ROUND(($C120*$D120*$E120*$F120)*$U$117,0)</f>
        <v>0</v>
      </c>
      <c r="V120" s="419"/>
      <c r="W120" s="410">
        <f t="shared" ref="W120:W126" si="53">ROUND(($C120*$D120*$E120*$F120)*W$117,0)</f>
        <v>0</v>
      </c>
      <c r="X120" s="419"/>
      <c r="Y120" s="410">
        <f t="shared" ref="Y120:Y126" si="54">ROUND(($C120*$D120*$E120*$F120)*Y$117,0)</f>
        <v>0</v>
      </c>
      <c r="Z120" s="419"/>
      <c r="AA120" s="410">
        <f t="shared" ref="AA120:AA126" si="55">ROUND(($C120*$D120*$E120*$F120)*AA$117,0)</f>
        <v>0</v>
      </c>
      <c r="AB120" s="133"/>
      <c r="AC120" s="350">
        <f t="shared" si="49"/>
        <v>0</v>
      </c>
      <c r="AD120" s="369"/>
      <c r="AE120" s="369"/>
      <c r="AH120" s="349" t="s">
        <v>36</v>
      </c>
    </row>
    <row r="121" spans="1:34" s="347" customFormat="1" x14ac:dyDescent="0.2">
      <c r="A121" s="45">
        <v>3</v>
      </c>
      <c r="B121" s="348"/>
      <c r="C121" s="85"/>
      <c r="D121" s="85"/>
      <c r="E121" s="85"/>
      <c r="F121" s="84"/>
      <c r="G121" s="27">
        <f t="shared" si="45"/>
        <v>0</v>
      </c>
      <c r="H121" s="410"/>
      <c r="I121" s="382">
        <f t="shared" si="46"/>
        <v>0</v>
      </c>
      <c r="J121" s="409"/>
      <c r="K121" s="27">
        <f t="shared" si="47"/>
        <v>0</v>
      </c>
      <c r="L121" s="408"/>
      <c r="M121" s="410">
        <f t="shared" si="48"/>
        <v>0</v>
      </c>
      <c r="N121" s="133"/>
      <c r="O121" s="410">
        <f t="shared" si="50"/>
        <v>0</v>
      </c>
      <c r="P121" s="419"/>
      <c r="Q121" s="410">
        <f t="shared" si="50"/>
        <v>0</v>
      </c>
      <c r="R121" s="419"/>
      <c r="S121" s="410">
        <f t="shared" si="51"/>
        <v>0</v>
      </c>
      <c r="T121" s="133"/>
      <c r="U121" s="410">
        <f t="shared" si="52"/>
        <v>0</v>
      </c>
      <c r="V121" s="419"/>
      <c r="W121" s="410">
        <f t="shared" si="53"/>
        <v>0</v>
      </c>
      <c r="X121" s="419"/>
      <c r="Y121" s="410">
        <f t="shared" si="54"/>
        <v>0</v>
      </c>
      <c r="Z121" s="419"/>
      <c r="AA121" s="410">
        <f t="shared" si="55"/>
        <v>0</v>
      </c>
      <c r="AB121" s="133"/>
      <c r="AC121" s="350">
        <f t="shared" si="49"/>
        <v>0</v>
      </c>
      <c r="AD121" s="369"/>
      <c r="AE121" s="369"/>
      <c r="AH121" s="349"/>
    </row>
    <row r="122" spans="1:34" s="347" customFormat="1" x14ac:dyDescent="0.2">
      <c r="A122" s="45">
        <v>4</v>
      </c>
      <c r="B122" s="434"/>
      <c r="C122" s="85"/>
      <c r="D122" s="85"/>
      <c r="E122" s="85"/>
      <c r="F122" s="84"/>
      <c r="G122" s="27">
        <f t="shared" si="45"/>
        <v>0</v>
      </c>
      <c r="H122" s="410"/>
      <c r="I122" s="382">
        <f t="shared" si="46"/>
        <v>0</v>
      </c>
      <c r="J122" s="409"/>
      <c r="K122" s="27">
        <f t="shared" si="47"/>
        <v>0</v>
      </c>
      <c r="L122" s="408"/>
      <c r="M122" s="410">
        <f t="shared" si="48"/>
        <v>0</v>
      </c>
      <c r="N122" s="133"/>
      <c r="O122" s="410">
        <f t="shared" si="50"/>
        <v>0</v>
      </c>
      <c r="P122" s="419"/>
      <c r="Q122" s="410">
        <f t="shared" si="50"/>
        <v>0</v>
      </c>
      <c r="R122" s="419"/>
      <c r="S122" s="410">
        <f t="shared" si="51"/>
        <v>0</v>
      </c>
      <c r="T122" s="133"/>
      <c r="U122" s="410">
        <f t="shared" si="52"/>
        <v>0</v>
      </c>
      <c r="V122" s="419"/>
      <c r="W122" s="410">
        <f t="shared" si="53"/>
        <v>0</v>
      </c>
      <c r="X122" s="419"/>
      <c r="Y122" s="410">
        <f t="shared" si="54"/>
        <v>0</v>
      </c>
      <c r="Z122" s="419"/>
      <c r="AA122" s="410">
        <f t="shared" si="55"/>
        <v>0</v>
      </c>
      <c r="AB122" s="133"/>
      <c r="AC122" s="350">
        <f t="shared" si="49"/>
        <v>0</v>
      </c>
      <c r="AD122" s="369"/>
      <c r="AE122" s="369"/>
      <c r="AH122" s="349"/>
    </row>
    <row r="123" spans="1:34" s="347" customFormat="1" x14ac:dyDescent="0.2">
      <c r="A123" s="45">
        <v>5</v>
      </c>
      <c r="B123" s="434"/>
      <c r="C123" s="85"/>
      <c r="D123" s="85"/>
      <c r="E123" s="85"/>
      <c r="F123" s="84"/>
      <c r="G123" s="27">
        <f t="shared" si="45"/>
        <v>0</v>
      </c>
      <c r="H123" s="410"/>
      <c r="I123" s="382">
        <f t="shared" si="46"/>
        <v>0</v>
      </c>
      <c r="J123" s="409"/>
      <c r="K123" s="27">
        <f t="shared" si="47"/>
        <v>0</v>
      </c>
      <c r="L123" s="408"/>
      <c r="M123" s="410">
        <f t="shared" si="48"/>
        <v>0</v>
      </c>
      <c r="N123" s="133"/>
      <c r="O123" s="410">
        <f t="shared" si="50"/>
        <v>0</v>
      </c>
      <c r="P123" s="419"/>
      <c r="Q123" s="410">
        <f t="shared" si="50"/>
        <v>0</v>
      </c>
      <c r="R123" s="419"/>
      <c r="S123" s="410">
        <f t="shared" si="51"/>
        <v>0</v>
      </c>
      <c r="T123" s="133"/>
      <c r="U123" s="410">
        <f t="shared" si="52"/>
        <v>0</v>
      </c>
      <c r="V123" s="419"/>
      <c r="W123" s="410">
        <f t="shared" si="53"/>
        <v>0</v>
      </c>
      <c r="X123" s="419"/>
      <c r="Y123" s="410">
        <f t="shared" si="54"/>
        <v>0</v>
      </c>
      <c r="Z123" s="419"/>
      <c r="AA123" s="410">
        <f t="shared" si="55"/>
        <v>0</v>
      </c>
      <c r="AB123" s="133"/>
      <c r="AC123" s="350">
        <f t="shared" si="49"/>
        <v>0</v>
      </c>
      <c r="AD123" s="369"/>
      <c r="AE123" s="369"/>
      <c r="AH123" s="349"/>
    </row>
    <row r="124" spans="1:34" s="347" customFormat="1" x14ac:dyDescent="0.2">
      <c r="A124" s="45">
        <v>6</v>
      </c>
      <c r="B124" s="348"/>
      <c r="C124" s="85"/>
      <c r="D124" s="85"/>
      <c r="E124" s="85"/>
      <c r="F124" s="84"/>
      <c r="G124" s="27">
        <f t="shared" si="45"/>
        <v>0</v>
      </c>
      <c r="H124" s="410"/>
      <c r="I124" s="382">
        <f t="shared" si="46"/>
        <v>0</v>
      </c>
      <c r="J124" s="409"/>
      <c r="K124" s="27">
        <f t="shared" si="47"/>
        <v>0</v>
      </c>
      <c r="L124" s="408"/>
      <c r="M124" s="410">
        <f t="shared" si="48"/>
        <v>0</v>
      </c>
      <c r="N124" s="133"/>
      <c r="O124" s="410">
        <f t="shared" si="50"/>
        <v>0</v>
      </c>
      <c r="P124" s="419"/>
      <c r="Q124" s="410">
        <f t="shared" si="50"/>
        <v>0</v>
      </c>
      <c r="R124" s="419"/>
      <c r="S124" s="410">
        <f t="shared" si="51"/>
        <v>0</v>
      </c>
      <c r="T124" s="133"/>
      <c r="U124" s="410">
        <f t="shared" si="52"/>
        <v>0</v>
      </c>
      <c r="V124" s="419"/>
      <c r="W124" s="410">
        <f t="shared" si="53"/>
        <v>0</v>
      </c>
      <c r="X124" s="419"/>
      <c r="Y124" s="410">
        <f t="shared" si="54"/>
        <v>0</v>
      </c>
      <c r="Z124" s="419"/>
      <c r="AA124" s="410">
        <f t="shared" si="55"/>
        <v>0</v>
      </c>
      <c r="AB124" s="133"/>
      <c r="AC124" s="350">
        <f t="shared" si="49"/>
        <v>0</v>
      </c>
      <c r="AD124" s="369"/>
      <c r="AE124" s="369"/>
      <c r="AH124" s="349"/>
    </row>
    <row r="125" spans="1:34" s="347" customFormat="1" x14ac:dyDescent="0.2">
      <c r="A125" s="458">
        <v>7</v>
      </c>
      <c r="B125" s="459"/>
      <c r="C125" s="85"/>
      <c r="D125" s="85"/>
      <c r="E125" s="85"/>
      <c r="F125" s="84"/>
      <c r="G125" s="27">
        <f t="shared" si="45"/>
        <v>0</v>
      </c>
      <c r="H125" s="410"/>
      <c r="I125" s="382">
        <f t="shared" si="46"/>
        <v>0</v>
      </c>
      <c r="J125" s="409"/>
      <c r="K125" s="27">
        <f t="shared" si="47"/>
        <v>0</v>
      </c>
      <c r="L125" s="408"/>
      <c r="M125" s="410">
        <f t="shared" si="48"/>
        <v>0</v>
      </c>
      <c r="N125" s="133"/>
      <c r="O125" s="410">
        <f t="shared" si="50"/>
        <v>0</v>
      </c>
      <c r="P125" s="419"/>
      <c r="Q125" s="410">
        <f t="shared" si="50"/>
        <v>0</v>
      </c>
      <c r="R125" s="419"/>
      <c r="S125" s="410">
        <f t="shared" si="51"/>
        <v>0</v>
      </c>
      <c r="T125" s="133"/>
      <c r="U125" s="410">
        <f t="shared" si="52"/>
        <v>0</v>
      </c>
      <c r="V125" s="419"/>
      <c r="W125" s="410">
        <f t="shared" si="53"/>
        <v>0</v>
      </c>
      <c r="X125" s="419"/>
      <c r="Y125" s="410">
        <f t="shared" si="54"/>
        <v>0</v>
      </c>
      <c r="Z125" s="419"/>
      <c r="AA125" s="410">
        <f t="shared" si="55"/>
        <v>0</v>
      </c>
      <c r="AB125" s="133"/>
      <c r="AC125" s="350">
        <f t="shared" si="49"/>
        <v>0</v>
      </c>
      <c r="AD125" s="369"/>
      <c r="AE125" s="369"/>
      <c r="AH125" s="349"/>
    </row>
    <row r="126" spans="1:34" s="347" customFormat="1" x14ac:dyDescent="0.2">
      <c r="A126" s="458">
        <v>8</v>
      </c>
      <c r="B126" s="459"/>
      <c r="C126" s="85"/>
      <c r="D126" s="85"/>
      <c r="E126" s="85"/>
      <c r="F126" s="84"/>
      <c r="G126" s="27">
        <f t="shared" si="45"/>
        <v>0</v>
      </c>
      <c r="H126" s="410"/>
      <c r="I126" s="382">
        <f t="shared" si="46"/>
        <v>0</v>
      </c>
      <c r="J126" s="409"/>
      <c r="K126" s="27">
        <f t="shared" si="47"/>
        <v>0</v>
      </c>
      <c r="L126" s="408"/>
      <c r="M126" s="410">
        <f t="shared" si="48"/>
        <v>0</v>
      </c>
      <c r="N126" s="133"/>
      <c r="O126" s="410">
        <f t="shared" si="50"/>
        <v>0</v>
      </c>
      <c r="P126" s="419"/>
      <c r="Q126" s="410">
        <f t="shared" si="50"/>
        <v>0</v>
      </c>
      <c r="R126" s="419"/>
      <c r="S126" s="410">
        <f t="shared" si="51"/>
        <v>0</v>
      </c>
      <c r="T126" s="133"/>
      <c r="U126" s="410">
        <f t="shared" si="52"/>
        <v>0</v>
      </c>
      <c r="V126" s="419"/>
      <c r="W126" s="410">
        <f t="shared" si="53"/>
        <v>0</v>
      </c>
      <c r="X126" s="419"/>
      <c r="Y126" s="410">
        <f t="shared" si="54"/>
        <v>0</v>
      </c>
      <c r="Z126" s="419"/>
      <c r="AA126" s="410">
        <f t="shared" si="55"/>
        <v>0</v>
      </c>
      <c r="AB126" s="133"/>
      <c r="AC126" s="350">
        <f t="shared" si="49"/>
        <v>0</v>
      </c>
      <c r="AD126" s="369"/>
      <c r="AE126" s="369"/>
      <c r="AH126" s="349"/>
    </row>
    <row r="127" spans="1:34" s="347" customFormat="1" x14ac:dyDescent="0.2">
      <c r="A127" s="460" t="s">
        <v>149</v>
      </c>
      <c r="B127" s="461"/>
      <c r="C127" s="330"/>
      <c r="D127" s="330"/>
      <c r="E127" s="330"/>
      <c r="F127" s="447"/>
      <c r="G127" s="330"/>
      <c r="H127" s="330"/>
      <c r="I127" s="443"/>
      <c r="J127" s="443"/>
      <c r="K127" s="330"/>
      <c r="L127" s="444"/>
      <c r="M127" s="330"/>
      <c r="N127" s="441"/>
      <c r="O127" s="441"/>
      <c r="P127" s="441"/>
      <c r="Q127" s="441"/>
      <c r="R127" s="441"/>
      <c r="S127" s="330"/>
      <c r="T127" s="441"/>
      <c r="U127" s="441"/>
      <c r="V127" s="441"/>
      <c r="W127" s="441"/>
      <c r="X127" s="441"/>
      <c r="Y127" s="441"/>
      <c r="Z127" s="441"/>
      <c r="AA127" s="441"/>
      <c r="AB127" s="441"/>
      <c r="AC127" s="442"/>
      <c r="AD127" s="369"/>
      <c r="AE127" s="369"/>
      <c r="AH127" s="349"/>
    </row>
    <row r="128" spans="1:34" s="347" customFormat="1" x14ac:dyDescent="0.2">
      <c r="A128" s="435">
        <v>1</v>
      </c>
      <c r="B128" s="434" t="s">
        <v>150</v>
      </c>
      <c r="C128" s="577" t="s">
        <v>151</v>
      </c>
      <c r="D128" s="578"/>
      <c r="E128" s="578"/>
      <c r="F128" s="579"/>
      <c r="G128" s="27"/>
      <c r="H128" s="410"/>
      <c r="I128" s="382"/>
      <c r="J128" s="409"/>
      <c r="K128" s="27"/>
      <c r="L128" s="408"/>
      <c r="M128" s="410"/>
      <c r="N128" s="133"/>
      <c r="O128" s="419"/>
      <c r="P128" s="419"/>
      <c r="Q128" s="419"/>
      <c r="R128" s="419"/>
      <c r="S128" s="27"/>
      <c r="T128" s="133"/>
      <c r="U128" s="133"/>
      <c r="V128" s="133"/>
      <c r="W128" s="133"/>
      <c r="X128" s="133"/>
      <c r="Y128" s="133"/>
      <c r="Z128" s="133"/>
      <c r="AA128" s="133"/>
      <c r="AB128" s="133"/>
      <c r="AC128" s="350">
        <f>SUM(G128:AB128)</f>
        <v>0</v>
      </c>
      <c r="AD128" s="369"/>
      <c r="AE128" s="369"/>
      <c r="AH128" s="349"/>
    </row>
    <row r="129" spans="1:34" x14ac:dyDescent="0.2">
      <c r="A129" s="435">
        <v>2</v>
      </c>
      <c r="B129" s="434" t="s">
        <v>150</v>
      </c>
      <c r="C129" s="577" t="s">
        <v>151</v>
      </c>
      <c r="D129" s="578"/>
      <c r="E129" s="578"/>
      <c r="F129" s="579"/>
      <c r="G129" s="27"/>
      <c r="H129" s="410"/>
      <c r="I129" s="382"/>
      <c r="J129" s="409"/>
      <c r="K129" s="27"/>
      <c r="L129" s="408"/>
      <c r="M129" s="410"/>
      <c r="N129" s="419"/>
      <c r="O129" s="419"/>
      <c r="P129" s="419"/>
      <c r="Q129" s="419"/>
      <c r="R129" s="419"/>
      <c r="S129" s="27"/>
      <c r="T129" s="133"/>
      <c r="U129" s="133"/>
      <c r="V129" s="133"/>
      <c r="W129" s="133"/>
      <c r="X129" s="133"/>
      <c r="Y129" s="133"/>
      <c r="Z129" s="133"/>
      <c r="AA129" s="133"/>
      <c r="AB129" s="133"/>
      <c r="AC129" s="350">
        <f>SUM(G129:AB129)</f>
        <v>0</v>
      </c>
      <c r="AD129" s="376"/>
      <c r="AE129" s="377"/>
      <c r="AF129" s="19"/>
      <c r="AG129" s="19"/>
      <c r="AH129" s="20"/>
    </row>
    <row r="130" spans="1:34" s="347" customFormat="1" x14ac:dyDescent="0.2">
      <c r="A130" s="435">
        <v>3</v>
      </c>
      <c r="B130" s="434" t="s">
        <v>150</v>
      </c>
      <c r="C130" s="577" t="s">
        <v>151</v>
      </c>
      <c r="D130" s="578"/>
      <c r="E130" s="578"/>
      <c r="F130" s="579"/>
      <c r="G130" s="410"/>
      <c r="I130" s="409"/>
      <c r="K130" s="409"/>
      <c r="M130" s="410"/>
      <c r="N130" s="419"/>
      <c r="O130" s="419"/>
      <c r="P130" s="419"/>
      <c r="Q130" s="419"/>
      <c r="R130" s="419"/>
      <c r="S130" s="27"/>
      <c r="T130" s="133"/>
      <c r="U130" s="133"/>
      <c r="V130" s="133"/>
      <c r="W130" s="133"/>
      <c r="X130" s="133"/>
      <c r="Y130" s="133"/>
      <c r="Z130" s="133"/>
      <c r="AA130" s="133"/>
      <c r="AB130" s="133"/>
      <c r="AC130" s="350">
        <f>SUM(G130:AB130)</f>
        <v>0</v>
      </c>
      <c r="AD130" s="376"/>
      <c r="AE130" s="377"/>
      <c r="AF130" s="19"/>
      <c r="AG130" s="19"/>
      <c r="AH130" s="20"/>
    </row>
    <row r="131" spans="1:34" x14ac:dyDescent="0.2">
      <c r="A131" s="69" t="s">
        <v>52</v>
      </c>
      <c r="B131" s="11"/>
      <c r="C131" s="27"/>
      <c r="D131" s="27"/>
      <c r="E131" s="27"/>
      <c r="F131" s="340"/>
      <c r="G131" s="27">
        <f>SUM(G118:G130)</f>
        <v>0</v>
      </c>
      <c r="H131" s="27">
        <f t="shared" ref="H131:S131" si="56">SUM(H118:H130)</f>
        <v>0</v>
      </c>
      <c r="I131" s="27">
        <f>SUM(I118:I130)</f>
        <v>0</v>
      </c>
      <c r="J131" s="27">
        <f t="shared" si="56"/>
        <v>0</v>
      </c>
      <c r="K131" s="27">
        <f>SUM(K118:K130)</f>
        <v>0</v>
      </c>
      <c r="L131" s="27">
        <f t="shared" si="56"/>
        <v>0</v>
      </c>
      <c r="M131" s="27">
        <f>SUM(M118:M130)</f>
        <v>0</v>
      </c>
      <c r="N131" s="27">
        <f t="shared" si="56"/>
        <v>0</v>
      </c>
      <c r="O131" s="27">
        <f t="shared" si="56"/>
        <v>0</v>
      </c>
      <c r="P131" s="27">
        <f t="shared" si="56"/>
        <v>0</v>
      </c>
      <c r="Q131" s="27">
        <f t="shared" si="56"/>
        <v>0</v>
      </c>
      <c r="R131" s="27">
        <f t="shared" si="56"/>
        <v>0</v>
      </c>
      <c r="S131" s="27">
        <f t="shared" si="56"/>
        <v>0</v>
      </c>
      <c r="T131" s="27">
        <f t="shared" ref="T131:AB131" si="57">SUM(T118:T129)</f>
        <v>0</v>
      </c>
      <c r="U131" s="27">
        <f t="shared" si="57"/>
        <v>0</v>
      </c>
      <c r="V131" s="27">
        <f t="shared" si="57"/>
        <v>0</v>
      </c>
      <c r="W131" s="27">
        <f t="shared" si="57"/>
        <v>0</v>
      </c>
      <c r="X131" s="27">
        <f t="shared" si="57"/>
        <v>0</v>
      </c>
      <c r="Y131" s="27">
        <f t="shared" si="57"/>
        <v>0</v>
      </c>
      <c r="Z131" s="27">
        <f t="shared" si="57"/>
        <v>0</v>
      </c>
      <c r="AA131" s="27">
        <f t="shared" si="57"/>
        <v>0</v>
      </c>
      <c r="AB131" s="27">
        <f t="shared" si="57"/>
        <v>0</v>
      </c>
      <c r="AC131" s="489">
        <f>SUM(AC118:AC130)</f>
        <v>0</v>
      </c>
      <c r="AD131" s="378"/>
      <c r="AE131" s="371"/>
      <c r="AF131" s="14"/>
      <c r="AG131" s="14"/>
      <c r="AH131" s="14"/>
    </row>
    <row r="132" spans="1:34" x14ac:dyDescent="0.2">
      <c r="A132" s="49"/>
      <c r="B132" s="10"/>
      <c r="C132" s="33"/>
      <c r="D132" s="33"/>
      <c r="E132" s="33"/>
      <c r="F132" s="33"/>
      <c r="G132" s="10"/>
      <c r="H132" s="10"/>
      <c r="I132" s="388"/>
      <c r="J132" s="388"/>
      <c r="K132" s="10"/>
      <c r="L132" s="388"/>
      <c r="M132" s="10"/>
      <c r="N132" s="10"/>
      <c r="O132" s="10"/>
      <c r="P132" s="10"/>
      <c r="Q132" s="10"/>
      <c r="R132" s="10"/>
      <c r="S132" s="10"/>
      <c r="T132" s="10"/>
      <c r="U132" s="10"/>
      <c r="V132" s="10"/>
      <c r="W132" s="10"/>
      <c r="X132" s="10"/>
      <c r="Y132" s="10"/>
      <c r="Z132" s="10"/>
      <c r="AA132" s="10"/>
      <c r="AB132" s="10"/>
      <c r="AC132" s="50"/>
      <c r="AD132" s="378"/>
      <c r="AE132" s="371"/>
      <c r="AF132" s="14"/>
      <c r="AG132" s="14"/>
      <c r="AH132" s="14"/>
    </row>
    <row r="133" spans="1:34" ht="22.5" x14ac:dyDescent="0.2">
      <c r="A133" s="41" t="s">
        <v>132</v>
      </c>
      <c r="B133" s="8"/>
      <c r="C133" s="31" t="s">
        <v>53</v>
      </c>
      <c r="D133" s="31"/>
      <c r="E133" s="31" t="s">
        <v>39</v>
      </c>
      <c r="F133" s="31" t="s">
        <v>54</v>
      </c>
      <c r="G133" s="197" t="s">
        <v>58</v>
      </c>
      <c r="H133" s="146" t="str">
        <f>+$G$19</f>
        <v xml:space="preserve">   WIOA Youth In School</v>
      </c>
      <c r="I133" s="540" t="s">
        <v>58</v>
      </c>
      <c r="J133" s="182" t="str">
        <f>+$I$19</f>
        <v xml:space="preserve">  WIOA Youth Out of School</v>
      </c>
      <c r="K133" s="542" t="s">
        <v>58</v>
      </c>
      <c r="L133" s="182" t="str">
        <f>+$K$19</f>
        <v xml:space="preserve">  JAG IN SCHOOL</v>
      </c>
      <c r="M133" s="544" t="s">
        <v>58</v>
      </c>
      <c r="N133" s="182" t="str">
        <f>+$M$19</f>
        <v xml:space="preserve"> JAG OUT OF SCHOOL</v>
      </c>
      <c r="O133" s="427" t="s">
        <v>58</v>
      </c>
      <c r="P133" s="147" t="str">
        <f>+O134</f>
        <v xml:space="preserve"> ENTER FUND SOURCE HERE</v>
      </c>
      <c r="Q133" s="546" t="s">
        <v>58</v>
      </c>
      <c r="R133" s="147" t="str">
        <f>+$Q$19</f>
        <v xml:space="preserve"> ENTER FUND SOURCE HERE</v>
      </c>
      <c r="S133" s="363" t="s">
        <v>58</v>
      </c>
      <c r="T133" s="135" t="str">
        <f>+$S$19</f>
        <v xml:space="preserve"> ENTER FUND SOURCE HERE</v>
      </c>
      <c r="U133" s="440" t="s">
        <v>58</v>
      </c>
      <c r="V133" s="147" t="str">
        <f>+$U$19</f>
        <v xml:space="preserve"> ENTER FUND SOURCE HERE</v>
      </c>
      <c r="W133" s="469" t="s">
        <v>58</v>
      </c>
      <c r="X133" s="548" t="str">
        <f>+$W$19</f>
        <v xml:space="preserve"> ENTER FUND SOURCE HERE</v>
      </c>
      <c r="Y133" s="508" t="s">
        <v>58</v>
      </c>
      <c r="Z133" s="465" t="str">
        <f>+$Y$19</f>
        <v xml:space="preserve"> ENTER FUND SOURCE HERE</v>
      </c>
      <c r="AA133" s="484" t="s">
        <v>58</v>
      </c>
      <c r="AB133" s="147" t="str">
        <f>+$AA$19</f>
        <v xml:space="preserve"> ENTER FUND SOURCE HERE</v>
      </c>
      <c r="AC133" s="42"/>
    </row>
    <row r="134" spans="1:34" ht="22.5" x14ac:dyDescent="0.2">
      <c r="A134" s="48"/>
      <c r="B134" s="9"/>
      <c r="C134" s="28" t="s">
        <v>38</v>
      </c>
      <c r="D134" s="28"/>
      <c r="E134" s="28" t="s">
        <v>8</v>
      </c>
      <c r="F134" s="28" t="s">
        <v>15</v>
      </c>
      <c r="G134" s="144" t="str">
        <f>RIGHT('BUDGET SUMMARY'!$A$2,LEN($A$2)-15)</f>
        <v xml:space="preserve">   WIOA Youth In School</v>
      </c>
      <c r="H134" s="6" t="s">
        <v>47</v>
      </c>
      <c r="I134" s="541" t="str">
        <f>RIGHT('BUDGET SUMMARY'!$A$3,LEN($A$3)-15)</f>
        <v xml:space="preserve">  WIOA Youth Out of School</v>
      </c>
      <c r="J134" s="6" t="s">
        <v>47</v>
      </c>
      <c r="K134" s="543" t="str">
        <f>RIGHT('BUDGET SUMMARY'!$A$4,LEN($A$4)-15)</f>
        <v xml:space="preserve">  JAG IN SCHOOL</v>
      </c>
      <c r="L134" s="6" t="s">
        <v>47</v>
      </c>
      <c r="M134" s="545" t="str">
        <f>RIGHT('BUDGET SUMMARY'!$A$5,LEN($A$5)-15)</f>
        <v xml:space="preserve"> JAG OUT OF SCHOOL</v>
      </c>
      <c r="N134" s="6" t="s">
        <v>47</v>
      </c>
      <c r="O134" s="424" t="str">
        <f>RIGHT('BUDGET SUMMARY'!$A$6,LEN($A$6)-15)</f>
        <v xml:space="preserve"> ENTER FUND SOURCE HERE</v>
      </c>
      <c r="P134" s="6" t="s">
        <v>47</v>
      </c>
      <c r="Q134" s="547" t="str">
        <f>RIGHT('BUDGET SUMMARY'!$A$7,LEN($A$7)-15)</f>
        <v xml:space="preserve"> ENTER FUND SOURCE HERE</v>
      </c>
      <c r="R134" s="6" t="s">
        <v>47</v>
      </c>
      <c r="S134" s="364" t="str">
        <f>RIGHT('BUDGET SUMMARY'!$A$8,LEN($A$8)-15)</f>
        <v xml:space="preserve"> ENTER FUND SOURCE HERE</v>
      </c>
      <c r="T134" s="6" t="s">
        <v>47</v>
      </c>
      <c r="U134" s="467" t="str">
        <f>RIGHT('BUDGET SUMMARY'!$A$9,LEN($A$9)-15)</f>
        <v xml:space="preserve"> ENTER FUND SOURCE HERE</v>
      </c>
      <c r="V134" s="6" t="s">
        <v>47</v>
      </c>
      <c r="W134" s="468" t="str">
        <f>RIGHT('BUDGET SUMMARY'!$A$10,LEN($A$10)-15)</f>
        <v xml:space="preserve"> ENTER FUND SOURCE HERE</v>
      </c>
      <c r="X134" s="6" t="s">
        <v>47</v>
      </c>
      <c r="Y134" s="509" t="str">
        <f>RIGHT('BUDGET SUMMARY'!$A$11,LEN($A$11)-15)</f>
        <v xml:space="preserve"> ENTER FUND SOURCE HERE</v>
      </c>
      <c r="Z134" s="6" t="s">
        <v>47</v>
      </c>
      <c r="AA134" s="487" t="str">
        <f>RIGHT('BUDGET SUMMARY'!$A$12,LEN($A$12)-15)</f>
        <v xml:space="preserve"> ENTER FUND SOURCE HERE</v>
      </c>
      <c r="AB134" s="6" t="s">
        <v>47</v>
      </c>
      <c r="AC134" s="44" t="s">
        <v>37</v>
      </c>
    </row>
    <row r="135" spans="1:34" x14ac:dyDescent="0.2">
      <c r="A135" s="89" t="s">
        <v>59</v>
      </c>
      <c r="B135" s="76"/>
      <c r="C135" s="28"/>
      <c r="D135" s="28"/>
      <c r="E135" s="28"/>
      <c r="F135" s="29"/>
      <c r="G135" s="82"/>
      <c r="H135" s="77"/>
      <c r="I135" s="399"/>
      <c r="J135" s="381"/>
      <c r="K135" s="82"/>
      <c r="L135" s="401"/>
      <c r="M135" s="82"/>
      <c r="N135" s="198"/>
      <c r="O135" s="82"/>
      <c r="P135" s="198"/>
      <c r="Q135" s="82"/>
      <c r="R135" s="198"/>
      <c r="S135" s="82"/>
      <c r="T135" s="198"/>
      <c r="U135" s="82"/>
      <c r="V135" s="415"/>
      <c r="W135" s="463"/>
      <c r="X135" s="198"/>
      <c r="Y135" s="463"/>
      <c r="Z135" s="198"/>
      <c r="AA135" s="463"/>
      <c r="AB135" s="198"/>
      <c r="AC135" s="44"/>
    </row>
    <row r="136" spans="1:34" x14ac:dyDescent="0.2">
      <c r="A136" s="45">
        <v>1</v>
      </c>
      <c r="B136" s="11" t="s">
        <v>39</v>
      </c>
      <c r="C136" s="85">
        <f>+AC131</f>
        <v>0</v>
      </c>
      <c r="D136" s="28"/>
      <c r="E136" s="86">
        <v>7.6499999999999999E-2</v>
      </c>
      <c r="F136" s="26"/>
      <c r="G136" s="27">
        <f>ROUND(($C136*$E136)*$G$135,0)</f>
        <v>0</v>
      </c>
      <c r="H136" s="27"/>
      <c r="I136" s="382">
        <f>ROUND(($C136*$E136)*I$135,0)</f>
        <v>0</v>
      </c>
      <c r="J136" s="382"/>
      <c r="K136" s="27">
        <f>ROUND(($C136*$E136)*K$135,0)</f>
        <v>0</v>
      </c>
      <c r="L136" s="402"/>
      <c r="M136" s="27">
        <f>ROUND(($C136*$E136)*M$135,0)</f>
        <v>0</v>
      </c>
      <c r="N136" s="133"/>
      <c r="O136" s="27">
        <f>ROUND(($C136*$E136)*O$135,0)</f>
        <v>0</v>
      </c>
      <c r="P136" s="133"/>
      <c r="Q136" s="27">
        <f>ROUND(($C136*$E136)*Q$135,0)</f>
        <v>0</v>
      </c>
      <c r="R136" s="133"/>
      <c r="S136" s="27">
        <f>ROUND(($C136*$E136)*S$135,0)</f>
        <v>0</v>
      </c>
      <c r="T136" s="133"/>
      <c r="U136" s="27">
        <f>ROUND(($C136*$E136)*U$135,0)</f>
        <v>0</v>
      </c>
      <c r="V136" s="133"/>
      <c r="W136" s="27">
        <f>ROUND(($C136*$E136)*W$135,0)</f>
        <v>0</v>
      </c>
      <c r="X136" s="133"/>
      <c r="Y136" s="27">
        <f>ROUND(($C136*$E136)*Y$135,0)</f>
        <v>0</v>
      </c>
      <c r="Z136" s="133"/>
      <c r="AA136" s="27">
        <f>ROUND(($C136*$E136)*AA$135,0)</f>
        <v>0</v>
      </c>
      <c r="AB136" s="133"/>
      <c r="AC136" s="350">
        <f>SUM(G136:AB136)</f>
        <v>0</v>
      </c>
    </row>
    <row r="137" spans="1:34" x14ac:dyDescent="0.2">
      <c r="A137" s="45">
        <v>2</v>
      </c>
      <c r="B137" s="11" t="s">
        <v>40</v>
      </c>
      <c r="C137" s="27"/>
      <c r="D137" s="26"/>
      <c r="E137" s="26"/>
      <c r="F137" s="85"/>
      <c r="G137" s="27">
        <f>ROUND(($F137)*G$135,0)</f>
        <v>0</v>
      </c>
      <c r="H137" s="27"/>
      <c r="I137" s="382">
        <f>ROUND(($F137)*I$135,0)</f>
        <v>0</v>
      </c>
      <c r="J137" s="382"/>
      <c r="K137" s="27">
        <f>ROUND(($F137)*K$135,0)</f>
        <v>0</v>
      </c>
      <c r="L137" s="402"/>
      <c r="M137" s="27">
        <f>ROUND(($F137)*M$135,0)</f>
        <v>0</v>
      </c>
      <c r="N137" s="133"/>
      <c r="O137" s="27">
        <f>ROUND(($C137*$E137)*O$135,0)</f>
        <v>0</v>
      </c>
      <c r="P137" s="133"/>
      <c r="Q137" s="27">
        <f>ROUND(($C137*$E137)*Q$135,0)</f>
        <v>0</v>
      </c>
      <c r="R137" s="133"/>
      <c r="S137" s="27">
        <f>ROUND(($F137)*S$135,0)</f>
        <v>0</v>
      </c>
      <c r="T137" s="133"/>
      <c r="U137" s="27">
        <f>ROUND(($C137*$E137)*U$135,0)</f>
        <v>0</v>
      </c>
      <c r="V137" s="133"/>
      <c r="W137" s="27">
        <f>ROUND(($C137*$E137)*W$135,0)</f>
        <v>0</v>
      </c>
      <c r="X137" s="133"/>
      <c r="Y137" s="27">
        <f>ROUND(($C137*$E137)*Y$135,0)</f>
        <v>0</v>
      </c>
      <c r="Z137" s="133"/>
      <c r="AA137" s="27">
        <f>ROUND(($C137*$E137)*AA$135,0)</f>
        <v>0</v>
      </c>
      <c r="AB137" s="133"/>
      <c r="AC137" s="350">
        <f>SUM(G137:AB137)</f>
        <v>0</v>
      </c>
      <c r="AH137" s="17" t="s">
        <v>36</v>
      </c>
    </row>
    <row r="138" spans="1:34" x14ac:dyDescent="0.2">
      <c r="A138" s="45">
        <v>3</v>
      </c>
      <c r="B138" s="420" t="s">
        <v>141</v>
      </c>
      <c r="C138" s="456"/>
      <c r="D138" s="457"/>
      <c r="E138" s="457"/>
      <c r="F138" s="85"/>
      <c r="G138" s="27">
        <f>ROUND(($F138)*G$135,0)</f>
        <v>0</v>
      </c>
      <c r="I138" s="382">
        <f>ROUND(($F138)*I$135,0)</f>
        <v>0</v>
      </c>
      <c r="J138" s="410"/>
      <c r="K138" s="27">
        <f>ROUND(($F138)*K$135,0)</f>
        <v>0</v>
      </c>
      <c r="L138" s="410"/>
      <c r="M138" s="27">
        <f>ROUND(($F138)*M$135,0)</f>
        <v>0</v>
      </c>
      <c r="N138" s="433"/>
      <c r="O138" s="27">
        <f>ROUND(($F138)*O$135,0)</f>
        <v>0</v>
      </c>
      <c r="P138" s="419"/>
      <c r="Q138" s="27">
        <f>ROUND(($F138)*Q$135,0)</f>
        <v>0</v>
      </c>
      <c r="R138" s="419"/>
      <c r="S138" s="27">
        <f>ROUND(($F138)*S$135,0)</f>
        <v>0</v>
      </c>
      <c r="T138" s="133"/>
      <c r="U138" s="27">
        <f>ROUND(($F138)*U$135,0)</f>
        <v>0</v>
      </c>
      <c r="V138" s="133"/>
      <c r="W138" s="27">
        <f>ROUND(($C138*$E138)*W$135,0)</f>
        <v>0</v>
      </c>
      <c r="X138" s="133"/>
      <c r="Y138" s="27">
        <f>ROUND(($C138*$E138)*Y$135,0)</f>
        <v>0</v>
      </c>
      <c r="Z138" s="133"/>
      <c r="AA138" s="27">
        <f>ROUND(($C138*$E138)*AA$135,0)</f>
        <v>0</v>
      </c>
      <c r="AB138" s="133"/>
      <c r="AC138" s="350">
        <f>SUM(G138:AB138)</f>
        <v>0</v>
      </c>
      <c r="AH138" s="17"/>
    </row>
    <row r="139" spans="1:34" x14ac:dyDescent="0.2">
      <c r="A139" s="69" t="s">
        <v>52</v>
      </c>
      <c r="B139" s="11"/>
      <c r="C139" s="26"/>
      <c r="D139" s="26"/>
      <c r="E139" s="26"/>
      <c r="F139" s="26"/>
      <c r="G139" s="27">
        <f>SUM(G136:G138)</f>
        <v>0</v>
      </c>
      <c r="H139" s="27">
        <f t="shared" ref="H139:R139" si="58">SUM(H136:H138)</f>
        <v>0</v>
      </c>
      <c r="I139" s="382">
        <f>SUM(I136:I138)</f>
        <v>0</v>
      </c>
      <c r="J139" s="382">
        <f t="shared" si="58"/>
        <v>0</v>
      </c>
      <c r="K139" s="27">
        <f t="shared" si="58"/>
        <v>0</v>
      </c>
      <c r="L139" s="382">
        <f t="shared" si="58"/>
        <v>0</v>
      </c>
      <c r="M139" s="27">
        <f t="shared" si="58"/>
        <v>0</v>
      </c>
      <c r="N139" s="27">
        <f t="shared" si="58"/>
        <v>0</v>
      </c>
      <c r="O139" s="27">
        <f t="shared" si="58"/>
        <v>0</v>
      </c>
      <c r="P139" s="27">
        <f t="shared" si="58"/>
        <v>0</v>
      </c>
      <c r="Q139" s="27">
        <f t="shared" si="58"/>
        <v>0</v>
      </c>
      <c r="R139" s="27">
        <f t="shared" si="58"/>
        <v>0</v>
      </c>
      <c r="S139" s="27">
        <f t="shared" ref="S139:AB139" si="59">SUM(S136:S138)</f>
        <v>0</v>
      </c>
      <c r="T139" s="27">
        <f t="shared" si="59"/>
        <v>0</v>
      </c>
      <c r="U139" s="27">
        <f t="shared" si="59"/>
        <v>0</v>
      </c>
      <c r="V139" s="27">
        <f t="shared" si="59"/>
        <v>0</v>
      </c>
      <c r="W139" s="27">
        <f t="shared" si="59"/>
        <v>0</v>
      </c>
      <c r="X139" s="27">
        <f t="shared" si="59"/>
        <v>0</v>
      </c>
      <c r="Y139" s="27">
        <f t="shared" si="59"/>
        <v>0</v>
      </c>
      <c r="Z139" s="27">
        <f t="shared" si="59"/>
        <v>0</v>
      </c>
      <c r="AA139" s="27">
        <f t="shared" si="59"/>
        <v>0</v>
      </c>
      <c r="AB139" s="27">
        <f t="shared" si="59"/>
        <v>0</v>
      </c>
      <c r="AC139" s="350">
        <f>SUM(G139:AB139)</f>
        <v>0</v>
      </c>
      <c r="AH139" s="17"/>
    </row>
    <row r="140" spans="1:34" x14ac:dyDescent="0.2">
      <c r="A140" s="51"/>
      <c r="B140" s="15"/>
      <c r="C140" s="34"/>
      <c r="D140" s="34"/>
      <c r="E140" s="34"/>
      <c r="F140" s="34"/>
      <c r="G140" s="15"/>
      <c r="H140" s="15"/>
      <c r="I140" s="383"/>
      <c r="J140" s="383"/>
      <c r="K140" s="15"/>
      <c r="L140" s="383"/>
      <c r="M140" s="15"/>
      <c r="N140" s="15"/>
      <c r="O140" s="15"/>
      <c r="P140" s="15"/>
      <c r="Q140" s="15"/>
      <c r="R140" s="15"/>
      <c r="S140" s="15"/>
      <c r="T140" s="15"/>
      <c r="U140" s="15"/>
      <c r="V140" s="15"/>
      <c r="W140" s="15"/>
      <c r="X140" s="15"/>
      <c r="Y140" s="15"/>
      <c r="Z140" s="15"/>
      <c r="AA140" s="15"/>
      <c r="AB140" s="15"/>
      <c r="AC140" s="52"/>
      <c r="AD140" s="371"/>
      <c r="AE140" s="371"/>
      <c r="AF140" s="18"/>
      <c r="AG140" s="18"/>
      <c r="AH140" s="14"/>
    </row>
    <row r="141" spans="1:34" ht="22.5" x14ac:dyDescent="0.2">
      <c r="A141" s="41" t="s">
        <v>101</v>
      </c>
      <c r="B141" s="8"/>
      <c r="C141" s="31" t="s">
        <v>16</v>
      </c>
      <c r="D141" s="35" t="s">
        <v>18</v>
      </c>
      <c r="E141" s="31" t="s">
        <v>11</v>
      </c>
      <c r="F141" s="36"/>
      <c r="G141" s="197" t="s">
        <v>58</v>
      </c>
      <c r="H141" s="146" t="str">
        <f>+$G$19</f>
        <v xml:space="preserve">   WIOA Youth In School</v>
      </c>
      <c r="I141" s="540" t="s">
        <v>58</v>
      </c>
      <c r="J141" s="182" t="str">
        <f>+$I$19</f>
        <v xml:space="preserve">  WIOA Youth Out of School</v>
      </c>
      <c r="K141" s="542" t="s">
        <v>58</v>
      </c>
      <c r="L141" s="182" t="str">
        <f>+$K$19</f>
        <v xml:space="preserve">  JAG IN SCHOOL</v>
      </c>
      <c r="M141" s="544" t="s">
        <v>58</v>
      </c>
      <c r="N141" s="182" t="str">
        <f>+$M$19</f>
        <v xml:space="preserve"> JAG OUT OF SCHOOL</v>
      </c>
      <c r="O141" s="427" t="s">
        <v>58</v>
      </c>
      <c r="P141" s="147" t="str">
        <f>+O142</f>
        <v xml:space="preserve"> ENTER FUND SOURCE HERE</v>
      </c>
      <c r="Q141" s="546" t="s">
        <v>58</v>
      </c>
      <c r="R141" s="147" t="str">
        <f>+$Q$19</f>
        <v xml:space="preserve"> ENTER FUND SOURCE HERE</v>
      </c>
      <c r="S141" s="363" t="s">
        <v>58</v>
      </c>
      <c r="T141" s="135" t="str">
        <f>+$S$19</f>
        <v xml:space="preserve"> ENTER FUND SOURCE HERE</v>
      </c>
      <c r="U141" s="440" t="s">
        <v>58</v>
      </c>
      <c r="V141" s="147" t="str">
        <f>+$U$19</f>
        <v xml:space="preserve"> ENTER FUND SOURCE HERE</v>
      </c>
      <c r="W141" s="469" t="s">
        <v>58</v>
      </c>
      <c r="X141" s="548" t="str">
        <f>+$W$19</f>
        <v xml:space="preserve"> ENTER FUND SOURCE HERE</v>
      </c>
      <c r="Y141" s="508" t="s">
        <v>58</v>
      </c>
      <c r="Z141" s="465" t="str">
        <f>+$Y$19</f>
        <v xml:space="preserve"> ENTER FUND SOURCE HERE</v>
      </c>
      <c r="AA141" s="484" t="s">
        <v>58</v>
      </c>
      <c r="AB141" s="147" t="str">
        <f>+$AA$19</f>
        <v xml:space="preserve"> ENTER FUND SOURCE HERE</v>
      </c>
      <c r="AC141" s="42"/>
      <c r="AD141" s="374"/>
      <c r="AE141" s="374"/>
      <c r="AF141" s="14"/>
      <c r="AG141" s="14"/>
    </row>
    <row r="142" spans="1:34" ht="22.5" x14ac:dyDescent="0.2">
      <c r="A142" s="48"/>
      <c r="B142" s="9"/>
      <c r="C142" s="28" t="s">
        <v>17</v>
      </c>
      <c r="D142" s="28" t="s">
        <v>41</v>
      </c>
      <c r="E142" s="28" t="s">
        <v>12</v>
      </c>
      <c r="F142" s="29"/>
      <c r="G142" s="144" t="str">
        <f>RIGHT('BUDGET SUMMARY'!$A$2,LEN($A$2)-15)</f>
        <v xml:space="preserve">   WIOA Youth In School</v>
      </c>
      <c r="H142" s="6" t="s">
        <v>47</v>
      </c>
      <c r="I142" s="541" t="str">
        <f>RIGHT('BUDGET SUMMARY'!$A$3,LEN($A$3)-15)</f>
        <v xml:space="preserve">  WIOA Youth Out of School</v>
      </c>
      <c r="J142" s="6" t="s">
        <v>47</v>
      </c>
      <c r="K142" s="543" t="str">
        <f>RIGHT('BUDGET SUMMARY'!$A$4,LEN($A$4)-15)</f>
        <v xml:space="preserve">  JAG IN SCHOOL</v>
      </c>
      <c r="L142" s="6" t="s">
        <v>47</v>
      </c>
      <c r="M142" s="545" t="str">
        <f>RIGHT('BUDGET SUMMARY'!$A$5,LEN($A$5)-15)</f>
        <v xml:space="preserve"> JAG OUT OF SCHOOL</v>
      </c>
      <c r="N142" s="6" t="s">
        <v>47</v>
      </c>
      <c r="O142" s="424" t="str">
        <f>RIGHT('BUDGET SUMMARY'!$A$6,LEN($A$6)-15)</f>
        <v xml:space="preserve"> ENTER FUND SOURCE HERE</v>
      </c>
      <c r="P142" s="6" t="s">
        <v>47</v>
      </c>
      <c r="Q142" s="547" t="str">
        <f>RIGHT('BUDGET SUMMARY'!$A$7,LEN($A$7)-15)</f>
        <v xml:space="preserve"> ENTER FUND SOURCE HERE</v>
      </c>
      <c r="R142" s="6" t="s">
        <v>47</v>
      </c>
      <c r="S142" s="364" t="str">
        <f>RIGHT('BUDGET SUMMARY'!$A$8,LEN($A$8)-15)</f>
        <v xml:space="preserve"> ENTER FUND SOURCE HERE</v>
      </c>
      <c r="T142" s="6" t="s">
        <v>47</v>
      </c>
      <c r="U142" s="467" t="str">
        <f>RIGHT('BUDGET SUMMARY'!$A$9,LEN($A$9)-15)</f>
        <v xml:space="preserve"> ENTER FUND SOURCE HERE</v>
      </c>
      <c r="V142" s="6" t="s">
        <v>47</v>
      </c>
      <c r="W142" s="468" t="str">
        <f>RIGHT('BUDGET SUMMARY'!$A$10,LEN($A$10)-15)</f>
        <v xml:space="preserve"> ENTER FUND SOURCE HERE</v>
      </c>
      <c r="X142" s="6" t="s">
        <v>47</v>
      </c>
      <c r="Y142" s="509" t="str">
        <f>RIGHT('BUDGET SUMMARY'!$A$11,LEN($A$11)-15)</f>
        <v xml:space="preserve"> ENTER FUND SOURCE HERE</v>
      </c>
      <c r="Z142" s="6" t="s">
        <v>47</v>
      </c>
      <c r="AA142" s="487" t="str">
        <f>RIGHT('BUDGET SUMMARY'!$A$12,LEN($A$12)-15)</f>
        <v xml:space="preserve"> ENTER FUND SOURCE HERE</v>
      </c>
      <c r="AB142" s="6" t="s">
        <v>47</v>
      </c>
      <c r="AC142" s="44" t="s">
        <v>37</v>
      </c>
      <c r="AD142" s="374"/>
      <c r="AE142" s="374"/>
      <c r="AF142" s="14"/>
      <c r="AG142" s="14"/>
    </row>
    <row r="143" spans="1:34" x14ac:dyDescent="0.2">
      <c r="A143" s="89" t="s">
        <v>59</v>
      </c>
      <c r="B143" s="76"/>
      <c r="C143" s="28"/>
      <c r="D143" s="28"/>
      <c r="E143" s="28"/>
      <c r="F143" s="29"/>
      <c r="G143" s="82"/>
      <c r="H143" s="77"/>
      <c r="I143" s="399"/>
      <c r="J143" s="381"/>
      <c r="K143" s="82"/>
      <c r="L143" s="401"/>
      <c r="M143" s="82"/>
      <c r="N143" s="198"/>
      <c r="O143" s="82"/>
      <c r="P143" s="198"/>
      <c r="Q143" s="82"/>
      <c r="R143" s="198"/>
      <c r="S143" s="82"/>
      <c r="T143" s="198"/>
      <c r="U143" s="82"/>
      <c r="V143" s="415"/>
      <c r="W143" s="463"/>
      <c r="X143" s="198"/>
      <c r="Y143" s="463"/>
      <c r="Z143" s="198"/>
      <c r="AA143" s="463"/>
      <c r="AB143" s="198"/>
      <c r="AC143" s="44"/>
    </row>
    <row r="144" spans="1:34" x14ac:dyDescent="0.2">
      <c r="A144" s="45">
        <v>1</v>
      </c>
      <c r="B144" s="11"/>
      <c r="C144" s="85"/>
      <c r="D144" s="84"/>
      <c r="E144" s="85"/>
      <c r="F144" s="26"/>
      <c r="G144" s="27">
        <f>ROUND(($C144*$D144*$E144)*$G$143,0)</f>
        <v>0</v>
      </c>
      <c r="H144" s="27"/>
      <c r="I144" s="382">
        <f>ROUND(($C144*$D144*$E144)*$I$143,0)</f>
        <v>0</v>
      </c>
      <c r="J144" s="382"/>
      <c r="K144" s="27">
        <f>ROUND(($C144*$D144*$E144)*$K$143,0)</f>
        <v>0</v>
      </c>
      <c r="L144" s="402"/>
      <c r="M144" s="27">
        <f>ROUND(($C144*$D144*$E144)*$M$143,0)</f>
        <v>0</v>
      </c>
      <c r="N144" s="133"/>
      <c r="O144" s="27">
        <f>ROUND(($C144*$D144*$E144)*O$143,0)</f>
        <v>0</v>
      </c>
      <c r="P144" s="133"/>
      <c r="Q144" s="27">
        <f>ROUND(($C144*$D144*$E144)*Q$143,0)</f>
        <v>0</v>
      </c>
      <c r="R144" s="133"/>
      <c r="S144" s="27">
        <f>ROUND(($C144*$D144*$E144)*$S$143,0)</f>
        <v>0</v>
      </c>
      <c r="T144" s="133"/>
      <c r="U144" s="27">
        <f>ROUND(($C144*$D144*$E144)*U$143,0)</f>
        <v>0</v>
      </c>
      <c r="V144" s="133"/>
      <c r="W144" s="27">
        <f>ROUND(($C144*$D144*$E144)*W$143,0)</f>
        <v>0</v>
      </c>
      <c r="X144" s="133"/>
      <c r="Y144" s="27">
        <f>ROUND(($C144*$D144*$E144)*Y$143,0)</f>
        <v>0</v>
      </c>
      <c r="Z144" s="133"/>
      <c r="AA144" s="27">
        <f>ROUND(($C144*$D144*$E144)*AA$143,0)</f>
        <v>0</v>
      </c>
      <c r="AB144" s="133"/>
      <c r="AC144" s="350">
        <f>SUM(G144:AB144)</f>
        <v>0</v>
      </c>
    </row>
    <row r="145" spans="1:34" x14ac:dyDescent="0.2">
      <c r="A145" s="45">
        <v>2</v>
      </c>
      <c r="B145" s="11"/>
      <c r="C145" s="85"/>
      <c r="D145" s="84"/>
      <c r="E145" s="85"/>
      <c r="F145" s="26"/>
      <c r="G145" s="27">
        <f>ROUND(($C145*$D145*$E145)*$G$143,0)</f>
        <v>0</v>
      </c>
      <c r="H145" s="27"/>
      <c r="I145" s="382">
        <f>ROUND(($C145*$D145*$E145)*$I$143,0)</f>
        <v>0</v>
      </c>
      <c r="J145" s="382"/>
      <c r="K145" s="27">
        <f>ROUND(($C145*$D145*$E145)*$K$143,0)</f>
        <v>0</v>
      </c>
      <c r="L145" s="402"/>
      <c r="M145" s="27">
        <f>ROUND(($C145*$D145*$E145)*$M$143,0)</f>
        <v>0</v>
      </c>
      <c r="N145" s="133"/>
      <c r="O145" s="27">
        <f t="shared" ref="O145:Q146" si="60">ROUND(($C145*$D145*$E145)*O$143,0)</f>
        <v>0</v>
      </c>
      <c r="P145" s="133"/>
      <c r="Q145" s="27">
        <f t="shared" si="60"/>
        <v>0</v>
      </c>
      <c r="R145" s="133"/>
      <c r="S145" s="27">
        <f>ROUND(($C145*$D145*$E145)*$S$143,0)</f>
        <v>0</v>
      </c>
      <c r="T145" s="133"/>
      <c r="U145" s="27">
        <f>ROUND(($C145*$D145*$E145)*$U$143,0)</f>
        <v>0</v>
      </c>
      <c r="V145" s="133"/>
      <c r="W145" s="27">
        <f>ROUND(($C145*$D145*$E145)*W$143,0)</f>
        <v>0</v>
      </c>
      <c r="X145" s="133"/>
      <c r="Y145" s="27">
        <f>ROUND(($C145*$D145*$E145)*Y$143,0)</f>
        <v>0</v>
      </c>
      <c r="Z145" s="133"/>
      <c r="AA145" s="27">
        <f>ROUND(($C145*$D145*$E145)*AA$143,0)</f>
        <v>0</v>
      </c>
      <c r="AB145" s="133"/>
      <c r="AC145" s="350">
        <f>SUM(G145:AB145)</f>
        <v>0</v>
      </c>
      <c r="AH145" s="16"/>
    </row>
    <row r="146" spans="1:34" x14ac:dyDescent="0.2">
      <c r="A146" s="45">
        <v>3</v>
      </c>
      <c r="B146" s="14"/>
      <c r="C146" s="85"/>
      <c r="D146" s="84"/>
      <c r="E146" s="85"/>
      <c r="F146" s="26"/>
      <c r="G146" s="27">
        <f>ROUND(($C146*$D146*$E146)*$G$143,0)</f>
        <v>0</v>
      </c>
      <c r="H146" s="27"/>
      <c r="I146" s="382">
        <f>ROUND(($C146*$D146*$E146)*$I$143,0)</f>
        <v>0</v>
      </c>
      <c r="J146" s="382"/>
      <c r="K146" s="27">
        <f>ROUND(($C146*$D146*$E146)*$K$143,0)</f>
        <v>0</v>
      </c>
      <c r="L146" s="402"/>
      <c r="M146" s="27">
        <f>ROUND(($C146*$D146*$E146)*$M$143,0)</f>
        <v>0</v>
      </c>
      <c r="N146" s="133"/>
      <c r="O146" s="27">
        <f t="shared" si="60"/>
        <v>0</v>
      </c>
      <c r="P146" s="133"/>
      <c r="Q146" s="27">
        <f t="shared" si="60"/>
        <v>0</v>
      </c>
      <c r="R146" s="133"/>
      <c r="S146" s="27">
        <f>ROUND(($C146*$D146*$E146)*$S$143,0)</f>
        <v>0</v>
      </c>
      <c r="T146" s="133"/>
      <c r="U146" s="27">
        <f>ROUND(($C146*$D146*$E146)*$U$143,0)</f>
        <v>0</v>
      </c>
      <c r="V146" s="133"/>
      <c r="W146" s="27">
        <f>ROUND(($C146*$D146*$E146)*W$143,0)</f>
        <v>0</v>
      </c>
      <c r="X146" s="133"/>
      <c r="Y146" s="27">
        <f>ROUND(($C146*$D146*$E146)*Y$143,0)</f>
        <v>0</v>
      </c>
      <c r="Z146" s="133"/>
      <c r="AA146" s="27">
        <f>ROUND(($C146*$D146*$E146)*AA$143,0)</f>
        <v>0</v>
      </c>
      <c r="AB146" s="133"/>
      <c r="AC146" s="350">
        <f>SUM(G146:AB146)</f>
        <v>0</v>
      </c>
      <c r="AH146" s="16" t="s">
        <v>36</v>
      </c>
    </row>
    <row r="147" spans="1:34" x14ac:dyDescent="0.2">
      <c r="A147" s="69" t="s">
        <v>52</v>
      </c>
      <c r="B147" s="11"/>
      <c r="C147" s="27">
        <f>SUM(C144:C146)</f>
        <v>0</v>
      </c>
      <c r="D147" s="26"/>
      <c r="E147" s="26"/>
      <c r="F147" s="26"/>
      <c r="G147" s="27">
        <f t="shared" ref="G147:AC147" si="61">SUM(G144:G146)</f>
        <v>0</v>
      </c>
      <c r="H147" s="27">
        <f t="shared" si="61"/>
        <v>0</v>
      </c>
      <c r="I147" s="382">
        <f t="shared" si="61"/>
        <v>0</v>
      </c>
      <c r="J147" s="382">
        <f t="shared" si="61"/>
        <v>0</v>
      </c>
      <c r="K147" s="27">
        <f t="shared" si="61"/>
        <v>0</v>
      </c>
      <c r="L147" s="382">
        <f t="shared" si="61"/>
        <v>0</v>
      </c>
      <c r="M147" s="27">
        <f t="shared" si="61"/>
        <v>0</v>
      </c>
      <c r="N147" s="27">
        <f t="shared" si="61"/>
        <v>0</v>
      </c>
      <c r="O147" s="27">
        <f t="shared" si="61"/>
        <v>0</v>
      </c>
      <c r="P147" s="27">
        <f t="shared" si="61"/>
        <v>0</v>
      </c>
      <c r="Q147" s="27">
        <f t="shared" si="61"/>
        <v>0</v>
      </c>
      <c r="R147" s="27">
        <f t="shared" si="61"/>
        <v>0</v>
      </c>
      <c r="S147" s="27">
        <f t="shared" ref="S147:AB147" si="62">SUM(S144:S146)</f>
        <v>0</v>
      </c>
      <c r="T147" s="27">
        <f t="shared" si="62"/>
        <v>0</v>
      </c>
      <c r="U147" s="27">
        <f>SUM(U144:U146)</f>
        <v>0</v>
      </c>
      <c r="V147" s="27">
        <f t="shared" si="62"/>
        <v>0</v>
      </c>
      <c r="W147" s="27">
        <f t="shared" si="62"/>
        <v>0</v>
      </c>
      <c r="X147" s="27">
        <f t="shared" si="62"/>
        <v>0</v>
      </c>
      <c r="Y147" s="27">
        <f t="shared" si="62"/>
        <v>0</v>
      </c>
      <c r="Z147" s="27">
        <f t="shared" si="62"/>
        <v>0</v>
      </c>
      <c r="AA147" s="27">
        <f t="shared" si="62"/>
        <v>0</v>
      </c>
      <c r="AB147" s="27">
        <f t="shared" si="62"/>
        <v>0</v>
      </c>
      <c r="AC147" s="79">
        <f t="shared" si="61"/>
        <v>0</v>
      </c>
      <c r="AH147" t="s">
        <v>36</v>
      </c>
    </row>
    <row r="148" spans="1:34" x14ac:dyDescent="0.2">
      <c r="A148" s="24"/>
      <c r="B148" s="14"/>
      <c r="C148" s="53"/>
      <c r="D148" s="53"/>
      <c r="E148" s="53"/>
      <c r="F148" s="53"/>
      <c r="G148" s="14"/>
      <c r="H148" s="14"/>
      <c r="I148" s="395"/>
      <c r="J148" s="395"/>
      <c r="K148" s="14"/>
      <c r="L148" s="395"/>
      <c r="M148" s="14"/>
      <c r="N148" s="14"/>
      <c r="O148" s="280"/>
      <c r="P148" s="280"/>
      <c r="Q148" s="280"/>
      <c r="R148" s="280"/>
      <c r="S148" s="280"/>
      <c r="T148" s="280"/>
      <c r="U148" s="280"/>
      <c r="V148" s="280"/>
      <c r="W148" s="280"/>
      <c r="X148" s="280"/>
      <c r="Y148" s="280"/>
      <c r="Z148" s="280"/>
      <c r="AA148" s="280"/>
      <c r="AB148" s="280"/>
      <c r="AC148" s="25"/>
    </row>
    <row r="149" spans="1:34" x14ac:dyDescent="0.2">
      <c r="A149" s="70"/>
      <c r="B149" s="15"/>
      <c r="C149" s="34"/>
      <c r="D149" s="34"/>
      <c r="E149" s="34"/>
      <c r="F149" s="34"/>
      <c r="G149" s="38"/>
      <c r="H149" s="38"/>
      <c r="I149" s="384"/>
      <c r="J149" s="384"/>
      <c r="K149" s="38"/>
      <c r="L149" s="384"/>
      <c r="M149" s="38"/>
      <c r="N149" s="38"/>
      <c r="O149" s="38"/>
      <c r="P149" s="38"/>
      <c r="Q149" s="38"/>
      <c r="R149" s="38"/>
      <c r="S149" s="38"/>
      <c r="T149" s="38"/>
      <c r="U149" s="38"/>
      <c r="V149" s="38"/>
      <c r="W149" s="38"/>
      <c r="X149" s="38"/>
      <c r="Y149" s="38"/>
      <c r="Z149" s="38"/>
      <c r="AA149" s="38"/>
      <c r="AB149" s="38"/>
      <c r="AC149" s="71"/>
    </row>
    <row r="150" spans="1:34" ht="13.5" thickBot="1" x14ac:dyDescent="0.25">
      <c r="A150" s="181" t="s">
        <v>102</v>
      </c>
      <c r="B150" s="72"/>
      <c r="C150" s="73"/>
      <c r="D150" s="73"/>
      <c r="E150" s="73"/>
      <c r="F150" s="73"/>
      <c r="G150" s="490">
        <f t="shared" ref="G150:AC150" si="63">+G113+G93+G86+G131+G139+G147+G99+G78+G59+G47</f>
        <v>0</v>
      </c>
      <c r="H150" s="74">
        <f t="shared" si="63"/>
        <v>0</v>
      </c>
      <c r="I150" s="385">
        <f t="shared" si="63"/>
        <v>0</v>
      </c>
      <c r="J150" s="385">
        <f t="shared" si="63"/>
        <v>0</v>
      </c>
      <c r="K150" s="74">
        <f t="shared" si="63"/>
        <v>0</v>
      </c>
      <c r="L150" s="385">
        <f t="shared" si="63"/>
        <v>0</v>
      </c>
      <c r="M150" s="74">
        <f t="shared" si="63"/>
        <v>0</v>
      </c>
      <c r="N150" s="74">
        <f t="shared" si="63"/>
        <v>0</v>
      </c>
      <c r="O150" s="74">
        <f t="shared" si="63"/>
        <v>0</v>
      </c>
      <c r="P150" s="74">
        <f t="shared" si="63"/>
        <v>0</v>
      </c>
      <c r="Q150" s="74">
        <f t="shared" si="63"/>
        <v>0</v>
      </c>
      <c r="R150" s="74">
        <f t="shared" si="63"/>
        <v>0</v>
      </c>
      <c r="S150" s="74">
        <f t="shared" si="63"/>
        <v>0</v>
      </c>
      <c r="T150" s="74">
        <f t="shared" si="63"/>
        <v>0</v>
      </c>
      <c r="U150" s="74">
        <f t="shared" si="63"/>
        <v>0</v>
      </c>
      <c r="V150" s="74">
        <f t="shared" si="63"/>
        <v>0</v>
      </c>
      <c r="W150" s="74">
        <f t="shared" si="63"/>
        <v>0</v>
      </c>
      <c r="X150" s="74">
        <f t="shared" si="63"/>
        <v>0</v>
      </c>
      <c r="Y150" s="74">
        <f t="shared" si="63"/>
        <v>0</v>
      </c>
      <c r="Z150" s="74">
        <f t="shared" si="63"/>
        <v>0</v>
      </c>
      <c r="AA150" s="74">
        <f t="shared" si="63"/>
        <v>0</v>
      </c>
      <c r="AB150" s="74">
        <f t="shared" si="63"/>
        <v>0</v>
      </c>
      <c r="AC150" s="141">
        <f t="shared" si="63"/>
        <v>0</v>
      </c>
      <c r="AD150" s="371"/>
      <c r="AE150" s="371"/>
      <c r="AF150" s="18"/>
      <c r="AG150" s="14" t="s">
        <v>36</v>
      </c>
      <c r="AH150" s="18"/>
    </row>
    <row r="151" spans="1:34" x14ac:dyDescent="0.2">
      <c r="A151" s="22"/>
      <c r="B151" s="15"/>
      <c r="C151" s="34"/>
      <c r="D151" s="34"/>
      <c r="E151" s="34"/>
      <c r="F151" s="34"/>
      <c r="G151" s="38"/>
      <c r="H151" s="38"/>
      <c r="I151" s="384"/>
      <c r="J151" s="384"/>
      <c r="K151" s="38"/>
      <c r="L151" s="384"/>
      <c r="M151" s="38"/>
      <c r="N151" s="38"/>
      <c r="O151" s="38"/>
      <c r="P151" s="38"/>
      <c r="Q151" s="38"/>
      <c r="R151" s="38"/>
      <c r="S151" s="38"/>
      <c r="T151" s="38"/>
      <c r="U151" s="38"/>
      <c r="V151" s="38"/>
      <c r="W151" s="38"/>
      <c r="X151" s="38"/>
      <c r="Y151" s="38"/>
      <c r="Z151" s="38"/>
      <c r="AA151" s="38"/>
      <c r="AB151" s="38"/>
      <c r="AC151" s="39"/>
    </row>
    <row r="152" spans="1:34" x14ac:dyDescent="0.2">
      <c r="A152" s="22"/>
      <c r="B152" s="15"/>
      <c r="C152" s="34"/>
      <c r="D152" s="34"/>
      <c r="E152" s="34"/>
      <c r="F152" s="34"/>
      <c r="G152" s="38"/>
      <c r="H152" s="38"/>
      <c r="I152" s="384"/>
      <c r="J152" s="384"/>
      <c r="K152" s="38"/>
      <c r="L152" s="384"/>
      <c r="M152" s="38"/>
      <c r="N152" s="38"/>
      <c r="O152" s="38"/>
      <c r="P152" s="38"/>
      <c r="Q152" s="38"/>
      <c r="R152" s="38"/>
      <c r="S152" s="38"/>
      <c r="T152" s="38"/>
      <c r="U152" s="38"/>
      <c r="V152" s="38"/>
      <c r="W152" s="38"/>
      <c r="X152" s="38"/>
      <c r="Y152" s="38"/>
      <c r="Z152" s="38"/>
      <c r="AA152" s="38"/>
      <c r="AB152" s="38"/>
      <c r="AC152" s="39"/>
    </row>
    <row r="153" spans="1:34" ht="13.5" thickBot="1" x14ac:dyDescent="0.25">
      <c r="A153" s="22"/>
      <c r="B153" s="15"/>
      <c r="C153" s="34"/>
      <c r="D153" s="34"/>
      <c r="E153" s="34"/>
      <c r="F153" s="34"/>
      <c r="G153" s="38"/>
      <c r="H153" s="38"/>
      <c r="I153" s="384"/>
      <c r="J153" s="384"/>
      <c r="K153" s="38"/>
      <c r="L153" s="384"/>
      <c r="M153" s="38"/>
      <c r="N153" s="38"/>
      <c r="O153" s="38"/>
      <c r="P153" s="38"/>
      <c r="Q153" s="38"/>
      <c r="R153" s="38"/>
      <c r="S153" s="38"/>
      <c r="T153" s="38"/>
      <c r="U153" s="38"/>
      <c r="V153" s="38"/>
      <c r="W153" s="38"/>
      <c r="X153" s="38"/>
      <c r="Y153" s="38"/>
      <c r="Z153" s="38"/>
      <c r="AA153" s="38"/>
      <c r="AB153" s="38"/>
      <c r="AC153" s="39"/>
    </row>
    <row r="154" spans="1:34" ht="23.25" x14ac:dyDescent="0.25">
      <c r="A154" s="491"/>
      <c r="B154" s="491"/>
      <c r="C154" s="91"/>
      <c r="D154" s="91"/>
      <c r="E154" s="425"/>
      <c r="F154" s="92"/>
      <c r="G154" s="197" t="s">
        <v>58</v>
      </c>
      <c r="H154" s="146" t="str">
        <f>+$G$19</f>
        <v xml:space="preserve">   WIOA Youth In School</v>
      </c>
      <c r="I154" s="540" t="s">
        <v>58</v>
      </c>
      <c r="J154" s="182" t="str">
        <f>+$I$19</f>
        <v xml:space="preserve">  WIOA Youth Out of School</v>
      </c>
      <c r="K154" s="542" t="s">
        <v>58</v>
      </c>
      <c r="L154" s="182" t="str">
        <f>+$K$19</f>
        <v xml:space="preserve">  JAG IN SCHOOL</v>
      </c>
      <c r="M154" s="544" t="s">
        <v>58</v>
      </c>
      <c r="N154" s="182" t="str">
        <f>+$M$19</f>
        <v xml:space="preserve"> JAG OUT OF SCHOOL</v>
      </c>
      <c r="O154" s="427" t="s">
        <v>58</v>
      </c>
      <c r="P154" s="147" t="str">
        <f>+O155</f>
        <v xml:space="preserve"> ENTER FUND SOURCE HERE</v>
      </c>
      <c r="Q154" s="546" t="s">
        <v>58</v>
      </c>
      <c r="R154" s="147" t="str">
        <f>+$Q$19</f>
        <v xml:space="preserve"> ENTER FUND SOURCE HERE</v>
      </c>
      <c r="S154" s="363" t="s">
        <v>58</v>
      </c>
      <c r="T154" s="135" t="str">
        <f>+$S$19</f>
        <v xml:space="preserve"> ENTER FUND SOURCE HERE</v>
      </c>
      <c r="U154" s="440" t="s">
        <v>58</v>
      </c>
      <c r="V154" s="147" t="str">
        <f>+$U$19</f>
        <v xml:space="preserve"> ENTER FUND SOURCE HERE</v>
      </c>
      <c r="W154" s="469" t="s">
        <v>58</v>
      </c>
      <c r="X154" s="548" t="str">
        <f>+$W$19</f>
        <v xml:space="preserve"> ENTER FUND SOURCE HERE</v>
      </c>
      <c r="Y154" s="508" t="s">
        <v>58</v>
      </c>
      <c r="Z154" s="465" t="str">
        <f>+$Y$19</f>
        <v xml:space="preserve"> ENTER FUND SOURCE HERE</v>
      </c>
      <c r="AA154" s="484" t="s">
        <v>58</v>
      </c>
      <c r="AB154" s="147" t="str">
        <f>+$AA$19</f>
        <v xml:space="preserve"> ENTER FUND SOURCE HERE</v>
      </c>
      <c r="AC154" s="93"/>
    </row>
    <row r="155" spans="1:34" ht="23.25" thickBot="1" x14ac:dyDescent="0.25">
      <c r="A155" s="94"/>
      <c r="B155" s="466"/>
      <c r="C155" s="95"/>
      <c r="D155" s="95"/>
      <c r="E155" s="426"/>
      <c r="F155" s="96"/>
      <c r="G155" s="144" t="str">
        <f>RIGHT('BUDGET SUMMARY'!$A$2,LEN($A$2)-15)</f>
        <v xml:space="preserve">   WIOA Youth In School</v>
      </c>
      <c r="H155" s="6" t="s">
        <v>47</v>
      </c>
      <c r="I155" s="541" t="str">
        <f>RIGHT('BUDGET SUMMARY'!$A$3,LEN($A$3)-15)</f>
        <v xml:space="preserve">  WIOA Youth Out of School</v>
      </c>
      <c r="J155" s="6" t="s">
        <v>47</v>
      </c>
      <c r="K155" s="543" t="str">
        <f>RIGHT('BUDGET SUMMARY'!$A$4,LEN($A$4)-15)</f>
        <v xml:space="preserve">  JAG IN SCHOOL</v>
      </c>
      <c r="L155" s="6" t="s">
        <v>47</v>
      </c>
      <c r="M155" s="545" t="str">
        <f>RIGHT('BUDGET SUMMARY'!$A$5,LEN($A$5)-15)</f>
        <v xml:space="preserve"> JAG OUT OF SCHOOL</v>
      </c>
      <c r="N155" s="6" t="s">
        <v>47</v>
      </c>
      <c r="O155" s="424" t="str">
        <f>RIGHT('BUDGET SUMMARY'!$A$6,LEN($A$6)-15)</f>
        <v xml:space="preserve"> ENTER FUND SOURCE HERE</v>
      </c>
      <c r="P155" s="6" t="s">
        <v>47</v>
      </c>
      <c r="Q155" s="547" t="str">
        <f>RIGHT('BUDGET SUMMARY'!$A$7,LEN($A$7)-15)</f>
        <v xml:space="preserve"> ENTER FUND SOURCE HERE</v>
      </c>
      <c r="R155" s="6" t="s">
        <v>47</v>
      </c>
      <c r="S155" s="364" t="str">
        <f>RIGHT('BUDGET SUMMARY'!$A$8,LEN($A$8)-15)</f>
        <v xml:space="preserve"> ENTER FUND SOURCE HERE</v>
      </c>
      <c r="T155" s="6" t="s">
        <v>47</v>
      </c>
      <c r="U155" s="467" t="str">
        <f>RIGHT('BUDGET SUMMARY'!$A$9,LEN($A$9)-15)</f>
        <v xml:space="preserve"> ENTER FUND SOURCE HERE</v>
      </c>
      <c r="V155" s="6" t="s">
        <v>47</v>
      </c>
      <c r="W155" s="468" t="str">
        <f>RIGHT('BUDGET SUMMARY'!$A$10,LEN($A$10)-15)</f>
        <v xml:space="preserve"> ENTER FUND SOURCE HERE</v>
      </c>
      <c r="X155" s="6" t="s">
        <v>47</v>
      </c>
      <c r="Y155" s="509" t="str">
        <f>RIGHT('BUDGET SUMMARY'!$A$11,LEN($A$11)-15)</f>
        <v xml:space="preserve"> ENTER FUND SOURCE HERE</v>
      </c>
      <c r="Z155" s="6" t="s">
        <v>47</v>
      </c>
      <c r="AA155" s="487" t="str">
        <f>RIGHT('BUDGET SUMMARY'!$A$12,LEN($A$12)-15)</f>
        <v xml:space="preserve"> ENTER FUND SOURCE HERE</v>
      </c>
      <c r="AB155" s="6" t="s">
        <v>47</v>
      </c>
      <c r="AC155" s="97" t="s">
        <v>37</v>
      </c>
    </row>
    <row r="156" spans="1:34" x14ac:dyDescent="0.2">
      <c r="A156" s="22"/>
      <c r="B156" s="15"/>
      <c r="C156" s="34"/>
      <c r="D156" s="34"/>
      <c r="E156" s="34"/>
      <c r="F156" s="34"/>
      <c r="G156" s="38"/>
      <c r="H156" s="38"/>
      <c r="I156" s="384"/>
      <c r="J156" s="384"/>
      <c r="K156" s="38"/>
      <c r="L156" s="384"/>
      <c r="M156" s="38"/>
      <c r="N156" s="38"/>
      <c r="O156" s="38"/>
      <c r="P156" s="38"/>
      <c r="Q156" s="38"/>
      <c r="R156" s="38"/>
      <c r="S156" s="38"/>
      <c r="T156" s="38"/>
      <c r="U156" s="38"/>
      <c r="V156" s="38"/>
      <c r="W156" s="38"/>
      <c r="X156" s="38"/>
      <c r="Y156" s="38"/>
      <c r="Z156" s="38"/>
      <c r="AA156" s="38"/>
      <c r="AB156" s="38"/>
      <c r="AC156" s="39"/>
    </row>
    <row r="157" spans="1:34" x14ac:dyDescent="0.2">
      <c r="A157" s="22"/>
      <c r="B157" s="15"/>
      <c r="C157" s="34"/>
      <c r="D157" s="34"/>
      <c r="E157" s="34"/>
      <c r="F157" s="34"/>
      <c r="G157" s="15"/>
      <c r="H157" s="15"/>
      <c r="I157" s="383"/>
      <c r="J157" s="383"/>
      <c r="K157" s="15"/>
      <c r="L157" s="383"/>
      <c r="M157" s="15"/>
      <c r="N157" s="15"/>
      <c r="O157" s="15"/>
      <c r="P157" s="15"/>
      <c r="Q157" s="15"/>
      <c r="R157" s="15"/>
      <c r="S157" s="15"/>
      <c r="T157" s="15"/>
      <c r="U157" s="15"/>
      <c r="V157" s="15"/>
      <c r="W157" s="15"/>
      <c r="X157" s="15"/>
      <c r="Y157" s="15"/>
      <c r="Z157" s="15"/>
      <c r="AA157" s="15"/>
      <c r="AB157" s="15"/>
      <c r="AC157" s="98"/>
    </row>
    <row r="158" spans="1:34" ht="16.5" customHeight="1" thickBot="1" x14ac:dyDescent="0.25">
      <c r="A158" s="55" t="s">
        <v>90</v>
      </c>
      <c r="B158" s="56"/>
      <c r="C158" s="57"/>
      <c r="D158" s="57"/>
      <c r="E158" s="57"/>
      <c r="F158" s="57"/>
      <c r="G158" s="58"/>
      <c r="H158" s="58">
        <f>+H147+H139+H131+H113+H99+H93+H86+H78+H47+H59</f>
        <v>0</v>
      </c>
      <c r="I158" s="396"/>
      <c r="J158" s="58">
        <f>+J147+J139+J131+J113+J99+J93+J86+J78+J47+J59</f>
        <v>0</v>
      </c>
      <c r="K158" s="58"/>
      <c r="L158" s="58">
        <f>+L147+L139+L131+L113+L99+L93+L86+L78+L47+L59</f>
        <v>0</v>
      </c>
      <c r="M158" s="58"/>
      <c r="N158" s="58">
        <f>+N147+N139+N131+N113+N99+N93+N86+N78+N47+N59</f>
        <v>0</v>
      </c>
      <c r="O158" s="396"/>
      <c r="P158" s="58">
        <f>+P147+P139+P131+P113+P99+P93+P86+P78+P47+P59</f>
        <v>0</v>
      </c>
      <c r="Q158" s="396"/>
      <c r="R158" s="58">
        <f>+R147+R139+R131+R113+R99+R93+R86+R78+R47+R59</f>
        <v>0</v>
      </c>
      <c r="S158" s="58"/>
      <c r="T158" s="58">
        <f>+T147+T139+T131+T113+T99+T93+T86+T78+T47+T59</f>
        <v>0</v>
      </c>
      <c r="U158" s="58"/>
      <c r="V158" s="58">
        <f>+V147+V139+V131+V113+V99+V93+V86+V78+V47+V59</f>
        <v>0</v>
      </c>
      <c r="W158" s="58"/>
      <c r="X158" s="58">
        <f>+X147+X139+X131+X113+X99+X93+X86+X78+X47+X59</f>
        <v>0</v>
      </c>
      <c r="Y158" s="58"/>
      <c r="Z158" s="58">
        <f>+Z147+Z139+Z131+Z113+Z99+Z93+Z86+Z78+Z47+Z59</f>
        <v>0</v>
      </c>
      <c r="AA158" s="58"/>
      <c r="AB158" s="58">
        <f>+AB147+AB139+AB131+AB113+AB99+AB93+AB86+AB78+AB47+AB59</f>
        <v>0</v>
      </c>
      <c r="AC158" s="58">
        <f>SUM(G158:AB158)</f>
        <v>0</v>
      </c>
      <c r="AD158" s="371"/>
      <c r="AE158" s="371"/>
      <c r="AF158" s="18"/>
      <c r="AG158" s="14" t="s">
        <v>36</v>
      </c>
      <c r="AH158" s="18"/>
    </row>
    <row r="159" spans="1:34" ht="13.5" thickTop="1" x14ac:dyDescent="0.2">
      <c r="N159" s="406"/>
      <c r="O159" s="406"/>
      <c r="P159" s="406"/>
      <c r="Q159" s="406"/>
      <c r="R159" s="406"/>
    </row>
    <row r="161" spans="1:31" ht="16.5" customHeight="1" thickBot="1" x14ac:dyDescent="0.3">
      <c r="A161" s="59" t="s">
        <v>63</v>
      </c>
      <c r="B161" s="60"/>
      <c r="C161" s="61"/>
      <c r="D161" s="61"/>
      <c r="E161" s="61"/>
      <c r="F161" s="61"/>
      <c r="G161" s="263">
        <f>+G150+H158</f>
        <v>0</v>
      </c>
      <c r="H161" s="263"/>
      <c r="I161" s="263">
        <f>+I150+J158</f>
        <v>0</v>
      </c>
      <c r="J161" s="397"/>
      <c r="K161" s="263">
        <f>+K150+L158</f>
        <v>0</v>
      </c>
      <c r="L161" s="397"/>
      <c r="M161" s="263">
        <f>+M150+N158</f>
        <v>0</v>
      </c>
      <c r="N161" s="263"/>
      <c r="O161" s="263">
        <f>+O150+P158</f>
        <v>0</v>
      </c>
      <c r="P161" s="263"/>
      <c r="Q161" s="263">
        <f>+Q150+R158</f>
        <v>0</v>
      </c>
      <c r="R161" s="263"/>
      <c r="S161" s="263">
        <f>+S150+T158</f>
        <v>0</v>
      </c>
      <c r="T161" s="263"/>
      <c r="U161" s="263">
        <f>+U150+V158</f>
        <v>0</v>
      </c>
      <c r="V161" s="264"/>
      <c r="W161" s="263">
        <f>+W150+X158</f>
        <v>0</v>
      </c>
      <c r="X161" s="264"/>
      <c r="Y161" s="263">
        <f>+Y150+Z158</f>
        <v>0</v>
      </c>
      <c r="Z161" s="264"/>
      <c r="AA161" s="263">
        <f>+AA150+AB158</f>
        <v>0</v>
      </c>
      <c r="AB161" s="264"/>
      <c r="AC161" s="263">
        <f>+AC150+AD158</f>
        <v>0</v>
      </c>
    </row>
    <row r="162" spans="1:31" ht="16.5" customHeight="1" thickTop="1" thickBot="1" x14ac:dyDescent="0.3">
      <c r="A162" s="59" t="s">
        <v>133</v>
      </c>
      <c r="B162" s="60"/>
      <c r="C162" s="61"/>
      <c r="D162" s="61"/>
      <c r="E162" s="61"/>
      <c r="F162" s="61"/>
      <c r="G162" s="568" t="s">
        <v>203</v>
      </c>
      <c r="H162" s="569"/>
      <c r="I162" s="566" t="e">
        <f>(I161+M161)/SUM(G161:M161)</f>
        <v>#DIV/0!</v>
      </c>
      <c r="J162" s="567"/>
      <c r="K162" s="68" t="s">
        <v>142</v>
      </c>
      <c r="L162" s="398"/>
      <c r="M162" s="68"/>
      <c r="N162" s="68"/>
      <c r="O162" s="68"/>
      <c r="P162" s="68"/>
      <c r="Q162" s="68"/>
      <c r="R162" s="68"/>
      <c r="S162" s="68"/>
      <c r="T162" s="68"/>
      <c r="U162" s="68"/>
      <c r="V162" s="68"/>
      <c r="W162" s="68"/>
      <c r="X162" s="68"/>
      <c r="Y162" s="68"/>
      <c r="Z162" s="68"/>
      <c r="AA162" s="68"/>
      <c r="AB162" s="68"/>
      <c r="AC162" s="68"/>
    </row>
    <row r="163" spans="1:31" ht="16.5" customHeight="1" thickTop="1" x14ac:dyDescent="0.25">
      <c r="A163" s="67"/>
      <c r="B163" s="14"/>
      <c r="C163" s="53"/>
      <c r="D163" s="53"/>
      <c r="E163" s="53"/>
      <c r="F163" s="53"/>
      <c r="G163" s="68"/>
      <c r="H163" s="68"/>
      <c r="I163" s="398"/>
      <c r="J163" s="398"/>
      <c r="K163" s="68"/>
      <c r="L163" s="398"/>
      <c r="M163" s="68"/>
      <c r="N163" s="68"/>
      <c r="O163" s="68"/>
      <c r="P163" s="68"/>
      <c r="Q163" s="68"/>
      <c r="R163" s="68"/>
      <c r="S163" s="68"/>
      <c r="T163" s="68"/>
      <c r="U163" s="68"/>
      <c r="V163" s="68"/>
      <c r="W163" s="68"/>
      <c r="X163" s="68"/>
      <c r="Y163" s="68"/>
      <c r="Z163" s="68"/>
      <c r="AA163" s="68"/>
      <c r="AB163" s="68"/>
      <c r="AC163" s="68"/>
    </row>
    <row r="164" spans="1:31" ht="16.5" customHeight="1" x14ac:dyDescent="0.25">
      <c r="A164" s="67"/>
      <c r="B164" s="14"/>
      <c r="C164" s="53"/>
      <c r="D164" s="53"/>
      <c r="E164" s="53"/>
      <c r="F164" s="53"/>
      <c r="G164" s="68"/>
      <c r="H164" s="68"/>
      <c r="I164" s="398"/>
      <c r="J164" s="398"/>
      <c r="K164" s="68"/>
      <c r="L164" s="398"/>
      <c r="M164" s="68"/>
      <c r="N164" s="68"/>
      <c r="O164" s="68"/>
      <c r="P164" s="68"/>
      <c r="Q164" s="68"/>
      <c r="R164" s="68"/>
      <c r="S164" s="68"/>
      <c r="T164" s="68"/>
      <c r="U164" s="68"/>
      <c r="V164" s="68"/>
      <c r="W164" s="68"/>
      <c r="X164" s="68"/>
      <c r="Y164" s="68"/>
      <c r="Z164" s="68"/>
      <c r="AA164" s="68"/>
      <c r="AB164" s="68"/>
      <c r="AC164" s="68"/>
    </row>
    <row r="165" spans="1:31" ht="16.5" customHeight="1" x14ac:dyDescent="0.2"/>
    <row r="166" spans="1:31" ht="16.5" customHeight="1" x14ac:dyDescent="0.25">
      <c r="A166" s="67"/>
      <c r="B166" s="14"/>
      <c r="C166" s="53"/>
      <c r="D166" s="53"/>
      <c r="E166" s="53"/>
      <c r="F166" s="53"/>
      <c r="G166" s="68"/>
      <c r="H166" s="68"/>
      <c r="I166" s="398"/>
      <c r="J166" s="398"/>
      <c r="K166" s="68"/>
      <c r="L166" s="398"/>
      <c r="M166" s="68"/>
      <c r="N166" s="68"/>
      <c r="O166" s="68"/>
      <c r="P166" s="68"/>
      <c r="Q166" s="68"/>
      <c r="R166" s="68"/>
      <c r="S166" s="68"/>
      <c r="T166" s="68"/>
      <c r="U166" s="68"/>
      <c r="V166" s="68"/>
      <c r="W166" s="68"/>
      <c r="X166" s="68"/>
      <c r="Y166" s="68"/>
      <c r="Z166" s="68"/>
      <c r="AA166" s="68"/>
      <c r="AB166" s="68"/>
      <c r="AC166" s="68"/>
    </row>
    <row r="167" spans="1:31" s="277" customFormat="1" ht="16.5" customHeight="1" thickBot="1" x14ac:dyDescent="0.3">
      <c r="A167" s="59" t="s">
        <v>168</v>
      </c>
      <c r="B167" s="60"/>
      <c r="C167" s="61"/>
      <c r="D167" s="61"/>
      <c r="E167" s="61"/>
      <c r="F167" s="335"/>
      <c r="G167" s="263">
        <f>ROUND(+G139+H139+G131+H131,0)</f>
        <v>0</v>
      </c>
      <c r="H167" s="263"/>
      <c r="I167" s="263">
        <f>ROUND(+I139+J139+I131+J131,0)</f>
        <v>0</v>
      </c>
      <c r="J167" s="397"/>
      <c r="K167" s="263">
        <f>ROUND(+K139+L139+K131+L131,0)</f>
        <v>0</v>
      </c>
      <c r="L167" s="397"/>
      <c r="M167" s="263">
        <f>ROUND(+M139+N139+M131+N131,0)</f>
        <v>0</v>
      </c>
      <c r="N167" s="333"/>
      <c r="O167" s="333"/>
      <c r="P167" s="333"/>
      <c r="Q167" s="333"/>
      <c r="R167" s="333"/>
      <c r="S167" s="334"/>
      <c r="T167" s="334"/>
      <c r="U167" s="334"/>
      <c r="V167" s="334"/>
      <c r="W167" s="334"/>
      <c r="X167" s="334"/>
      <c r="Y167" s="503"/>
      <c r="Z167" s="503"/>
      <c r="AA167" s="439" t="s">
        <v>157</v>
      </c>
      <c r="AB167" s="333" t="e">
        <f>AC167/SUM(G161:M161)</f>
        <v>#DIV/0!</v>
      </c>
      <c r="AC167" s="264">
        <f>SUM(G167:M167)</f>
        <v>0</v>
      </c>
      <c r="AD167" s="369"/>
      <c r="AE167" s="369"/>
    </row>
    <row r="168" spans="1:31" ht="13.5" thickTop="1" x14ac:dyDescent="0.2">
      <c r="G168" s="565">
        <v>0.25</v>
      </c>
      <c r="H168" s="565"/>
    </row>
    <row r="169" spans="1:31" x14ac:dyDescent="0.2">
      <c r="J169" s="380" t="s">
        <v>36</v>
      </c>
    </row>
  </sheetData>
  <protectedRanges>
    <protectedRange sqref="AC52:AC58 AC82:AC85 AC91:AC92 AC98 AC105:AC106 AC128:AC130 AC136:AC139 AC144:AC146 AC22:AC46 G20:G21 I20:I21 K20:K21 M20:M21 AC119:AC126 S20:S21 AC108:AC112 O20:O21 Q20:Q21 U20:U21 W20:W21 Y20:Y21 AA20:AA21 G51 I51 K51 M51 S51 O51 Q51 U51 W51 Y51 AA51 G63 I63 K63 M63 S63 O63 Q63 U63 W63 Y63 AA63 G90 I90 K90 M90 S90 O90 Q90 U90 W90 Y90 AA90 G97 I97 K97 M97 S97 O97 Q97 U97 W97 Y97 AA97 G103 I103 K103 M103 S103 O103 Q103 U103 W103 Y103 AA103 G117 I117 K117 M117 S117 O117 Q117 U117 W117 Y117 AA117 G135 I135 K135 M135 S135 O135 Q135 U135 W135 Y135 AA135 G143 I143 K143 M143 S143 O143 Q143 U143 W143 Y143 AA143 AC64:AC77" name="Budget sheet Prog Serv"/>
    <protectedRange sqref="A1:A13" name="Budget sheet Titles"/>
    <protectedRange sqref="A98:A99 A136:C136 B105:D106 E136:N136 G130 A119:F131 I130 K130 A137:F139 G137:N137 G139:N139 A112:J112 K110:L112 A118:B118 M130:N130 O118:AC118 A82:AB85 O128:AB130 G105:L109 O127:AC127 G138 I138:M138 G118:N129 A104:A107 C107:D107 AC107 C104:D104 M105:P112 C98:AB98 A86:AC86 A91:AB92 A93:AC93 B99:AC99 R104:AC104 R105:AB112 Q104:Q112 A113:AC113 O119:AB126 G131:AC131 O136:AB139 A144:AB146 A147:AC147 G150:AC150 A108:D111 G110:J111 G104:P104 E104:F111" name="Budget sheet Prog Activities"/>
    <protectedRange sqref="M18:N18 S18 M49:N49 S49 M61:N61 S61 M80:N80 S80 M88:N88 S88 M95:N95 S95 M101:N101 S101 M115:N115 S115 M133:N133 S133 M141:N141 S141 M154:N154 S154" name="Range1"/>
    <protectedRange sqref="B57:B58 A52:A58 B52:B55 J52:J56 M24:N24 K30:L46 N28:N29 M32:N46 M52:N54 N56:N57 M64:N65 A22:J46 L23:L29 K22:K29 N23 M22:M23 N25:N26 N31 M25:M31 S22:S29 C52:I58 M55:M58 I71:J75 J76 I76:I77 K71:L77 M74:N77 T26:T29 T54:T58 S30:T32 T23:T24 U23:V32 K52:L58 S33:V46 T22:AB22 W23:AB46 U53:AB58 O22:R46 O52:Q58 R52:AB52 R53:S58 A71:H77 V20:V21 V51 V63 V90 V97 V103 V117 V135 V143 M66:M73 N67:N73 A64:L70 O64:AB77" name="Budget sheet Prog Serv_2"/>
    <protectedRange sqref="A47:AC47 A59:AC60 A78:AC78" name="Budget sheet Prog Activities_2"/>
  </protectedRanges>
  <mergeCells count="11">
    <mergeCell ref="G168:H168"/>
    <mergeCell ref="I162:J162"/>
    <mergeCell ref="G162:H162"/>
    <mergeCell ref="A16:AC16"/>
    <mergeCell ref="A61:B61"/>
    <mergeCell ref="A18:B18"/>
    <mergeCell ref="A118:B118"/>
    <mergeCell ref="C128:F128"/>
    <mergeCell ref="C129:F129"/>
    <mergeCell ref="C130:F130"/>
    <mergeCell ref="A17:AC17"/>
  </mergeCells>
  <phoneticPr fontId="0" type="noConversion"/>
  <pageMargins left="0.25" right="0.25" top="0.75" bottom="0.75" header="0.3" footer="0.3"/>
  <pageSetup scale="38" fitToHeight="4" orientation="landscape" horizontalDpi="4294967293" verticalDpi="4294967293" r:id="rId1"/>
  <headerFooter alignWithMargins="0">
    <oddFooter>Page &amp;P of &amp;N</oddFooter>
  </headerFooter>
  <rowBreaks count="4" manualBreakCount="4">
    <brk id="14" max="18" man="1"/>
    <brk id="60" max="18" man="1"/>
    <brk id="100" max="18" man="1"/>
    <brk id="140" max="18" man="1"/>
  </rowBreaks>
  <ignoredErrors>
    <ignoredError sqref="M11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4"/>
  <sheetViews>
    <sheetView tabSelected="1" topLeftCell="A13" zoomScaleNormal="100" workbookViewId="0">
      <selection activeCell="F40" sqref="F40"/>
    </sheetView>
  </sheetViews>
  <sheetFormatPr defaultRowHeight="12.75" x14ac:dyDescent="0.2"/>
  <cols>
    <col min="2" max="2" width="8.28515625" customWidth="1"/>
    <col min="3" max="3" width="33.42578125" customWidth="1"/>
    <col min="4" max="4" width="16.5703125" customWidth="1"/>
    <col min="5" max="5" width="18" customWidth="1"/>
    <col min="6" max="10" width="16" customWidth="1"/>
    <col min="11" max="12" width="13.42578125" style="347" hidden="1" customWidth="1"/>
    <col min="13" max="16" width="14.28515625" style="347" hidden="1" customWidth="1"/>
    <col min="17" max="17" width="15.28515625" style="347" hidden="1" customWidth="1"/>
    <col min="18" max="18" width="14.42578125" customWidth="1"/>
  </cols>
  <sheetData>
    <row r="1" spans="1:17" x14ac:dyDescent="0.2">
      <c r="A1" s="100" t="str">
        <f>+'BUDGET '!A1</f>
        <v>Agency Name:  ENTER AGENCY NAME HERE</v>
      </c>
      <c r="G1" s="75"/>
      <c r="J1" s="75">
        <f ca="1">TODAY()</f>
        <v>45723</v>
      </c>
      <c r="K1" s="75"/>
      <c r="L1" s="75"/>
      <c r="O1" s="75"/>
      <c r="P1" s="75"/>
    </row>
    <row r="2" spans="1:17" x14ac:dyDescent="0.2">
      <c r="A2" s="100" t="str">
        <f>+'BUDGET '!A2</f>
        <v>Funding Source:   WIOA Youth In School</v>
      </c>
      <c r="G2" s="23"/>
      <c r="J2" s="23" t="s">
        <v>48</v>
      </c>
      <c r="K2" s="23"/>
      <c r="L2" s="23"/>
      <c r="O2" s="23"/>
      <c r="P2" s="23"/>
    </row>
    <row r="3" spans="1:17" x14ac:dyDescent="0.2">
      <c r="A3" s="100" t="str">
        <f>+'BUDGET '!A3</f>
        <v>Funding Source:  WIOA Youth Out of School</v>
      </c>
    </row>
    <row r="4" spans="1:17" x14ac:dyDescent="0.2">
      <c r="A4" s="100" t="str">
        <f>+'BUDGET '!A4</f>
        <v>Funding Source:  JAG IN SCHOOL</v>
      </c>
    </row>
    <row r="5" spans="1:17" x14ac:dyDescent="0.2">
      <c r="A5" s="100" t="str">
        <f>+'BUDGET '!A5</f>
        <v>Funding Source: JAG OUT OF SCHOOL</v>
      </c>
    </row>
    <row r="6" spans="1:17" s="347" customFormat="1" hidden="1" x14ac:dyDescent="0.2">
      <c r="A6" s="100" t="str">
        <f>+'BUDGET '!A6</f>
        <v>Funding Source: ENTER FUND SOURCE HERE</v>
      </c>
    </row>
    <row r="7" spans="1:17" s="347" customFormat="1" hidden="1" x14ac:dyDescent="0.2">
      <c r="A7" s="100" t="str">
        <f>+'BUDGET '!A7</f>
        <v>Funding Source: ENTER FUND SOURCE HERE</v>
      </c>
    </row>
    <row r="8" spans="1:17" s="347" customFormat="1" hidden="1" x14ac:dyDescent="0.2">
      <c r="A8" s="100" t="str">
        <f>+'BUDGET '!A8</f>
        <v>Funding Source: ENTER FUND SOURCE HERE</v>
      </c>
    </row>
    <row r="9" spans="1:17" s="347" customFormat="1" hidden="1" x14ac:dyDescent="0.2">
      <c r="A9" s="100" t="str">
        <f>+'BUDGET '!A9</f>
        <v>Funding Source: ENTER FUND SOURCE HERE</v>
      </c>
    </row>
    <row r="10" spans="1:17" s="347" customFormat="1" hidden="1" x14ac:dyDescent="0.2">
      <c r="A10" s="100" t="str">
        <f>+'BUDGET '!A10</f>
        <v>Funding Source: ENTER FUND SOURCE HERE</v>
      </c>
    </row>
    <row r="11" spans="1:17" s="347" customFormat="1" hidden="1" x14ac:dyDescent="0.2">
      <c r="A11" s="100" t="str">
        <f>+'BUDGET '!A11</f>
        <v>Funding Source: ENTER FUND SOURCE HERE</v>
      </c>
    </row>
    <row r="12" spans="1:17" s="347" customFormat="1" hidden="1" x14ac:dyDescent="0.2">
      <c r="A12" s="100" t="str">
        <f>+'BUDGET '!$A$12</f>
        <v>Funding Source: ENTER FUND SOURCE HERE</v>
      </c>
    </row>
    <row r="13" spans="1:17" x14ac:dyDescent="0.2">
      <c r="A13" s="100" t="str">
        <f>+'BUDGET '!A13</f>
        <v>Addendum #:   REQUEST FOR PROPOSAL</v>
      </c>
    </row>
    <row r="14" spans="1:17" x14ac:dyDescent="0.2">
      <c r="A14" s="1"/>
    </row>
    <row r="15" spans="1:17" ht="15.75" x14ac:dyDescent="0.25">
      <c r="A15" s="583" t="s">
        <v>0</v>
      </c>
      <c r="B15" s="583"/>
      <c r="C15" s="583"/>
      <c r="D15" s="583"/>
      <c r="E15" s="583"/>
      <c r="F15" s="583"/>
      <c r="G15" s="583"/>
      <c r="H15" s="583"/>
      <c r="I15" s="583"/>
      <c r="J15" s="583"/>
      <c r="K15" s="423"/>
      <c r="L15" s="514"/>
      <c r="M15" s="362"/>
      <c r="N15" s="436"/>
      <c r="O15" s="462"/>
      <c r="P15" s="501"/>
      <c r="Q15" s="462"/>
    </row>
    <row r="17" spans="1:20" x14ac:dyDescent="0.2">
      <c r="A17" s="331" t="s">
        <v>134</v>
      </c>
    </row>
    <row r="18" spans="1:20" ht="13.5" thickBot="1" x14ac:dyDescent="0.25"/>
    <row r="19" spans="1:20" x14ac:dyDescent="0.2">
      <c r="A19" s="584" t="s">
        <v>45</v>
      </c>
      <c r="B19" s="585"/>
      <c r="C19" s="586"/>
      <c r="D19" s="124" t="s">
        <v>1</v>
      </c>
      <c r="E19" s="124" t="s">
        <v>3</v>
      </c>
      <c r="F19" s="123" t="s">
        <v>5</v>
      </c>
      <c r="G19" s="131"/>
      <c r="H19" s="136"/>
      <c r="I19" s="453"/>
      <c r="J19" s="562"/>
      <c r="K19" s="454"/>
      <c r="L19" s="454"/>
      <c r="M19" s="450"/>
      <c r="N19" s="470"/>
      <c r="O19" s="472"/>
      <c r="P19" s="510"/>
      <c r="Q19" s="495"/>
      <c r="R19" s="497"/>
    </row>
    <row r="20" spans="1:20" ht="37.5" customHeight="1" x14ac:dyDescent="0.2">
      <c r="A20" s="587"/>
      <c r="B20" s="588"/>
      <c r="C20" s="589"/>
      <c r="D20" s="2" t="s">
        <v>2</v>
      </c>
      <c r="E20" s="2" t="s">
        <v>4</v>
      </c>
      <c r="F20" s="127" t="s">
        <v>2</v>
      </c>
      <c r="G20" s="132" t="str">
        <f>RIGHT(A2,LEN(A2)-15)</f>
        <v xml:space="preserve">   WIOA Youth In School</v>
      </c>
      <c r="H20" s="137" t="str">
        <f>RIGHT(A3,LEN(A3)-15)</f>
        <v xml:space="preserve">  WIOA Youth Out of School</v>
      </c>
      <c r="I20" s="455" t="str">
        <f>RIGHT(A4,LEN(A4)-15)</f>
        <v xml:space="preserve">  JAG IN SCHOOL</v>
      </c>
      <c r="J20" s="563" t="str">
        <f>RIGHT(A5,LEN(A5)-15)</f>
        <v xml:space="preserve"> JAG OUT OF SCHOOL</v>
      </c>
      <c r="K20" s="452" t="str">
        <f>RIGHT($A6,LEN($A6)-15)</f>
        <v xml:space="preserve"> ENTER FUND SOURCE HERE</v>
      </c>
      <c r="L20" s="452" t="str">
        <f>RIGHT($A7,LEN($A7)-15)</f>
        <v xml:space="preserve"> ENTER FUND SOURCE HERE</v>
      </c>
      <c r="M20" s="448" t="str">
        <f>RIGHT($A8,LEN($A8)-15)</f>
        <v xml:space="preserve"> ENTER FUND SOURCE HERE</v>
      </c>
      <c r="N20" s="471" t="str">
        <f>RIGHT($A9,LEN(A9)-15)</f>
        <v xml:space="preserve"> ENTER FUND SOURCE HERE</v>
      </c>
      <c r="O20" s="473" t="str">
        <f>RIGHT($A10,LEN(A10)-15)</f>
        <v xml:space="preserve"> ENTER FUND SOURCE HERE</v>
      </c>
      <c r="P20" s="511" t="str">
        <f>RIGHT($A11,LEN(A11)-15)</f>
        <v xml:space="preserve"> ENTER FUND SOURCE HERE</v>
      </c>
      <c r="Q20" s="496" t="str">
        <f>RIGHT($A12,LEN(A11)-10)</f>
        <v>urce: ENTER FUND SOURCE HERE</v>
      </c>
      <c r="R20" s="498" t="s">
        <v>46</v>
      </c>
    </row>
    <row r="21" spans="1:20" x14ac:dyDescent="0.2">
      <c r="A21" s="24"/>
      <c r="B21" s="14"/>
      <c r="C21" s="14"/>
      <c r="D21" s="4"/>
      <c r="E21" s="4"/>
      <c r="F21" s="4"/>
      <c r="G21" s="130"/>
      <c r="H21" s="5"/>
      <c r="I21" s="549"/>
      <c r="J21" s="549"/>
      <c r="K21" s="278"/>
      <c r="L21" s="278"/>
      <c r="M21" s="278"/>
      <c r="N21" s="549"/>
      <c r="O21" s="278"/>
      <c r="P21" s="549"/>
      <c r="Q21" s="549"/>
      <c r="R21" s="550"/>
    </row>
    <row r="22" spans="1:20" ht="15" customHeight="1" x14ac:dyDescent="0.2">
      <c r="A22" s="173" t="str">
        <f>+'BUDGET '!A17:AC17</f>
        <v>2.4. STAFF__PARTICIPANT BUDGET</v>
      </c>
      <c r="B22" s="174"/>
      <c r="C22" s="172"/>
      <c r="D22" s="314"/>
      <c r="E22" s="314"/>
      <c r="F22" s="315"/>
      <c r="G22" s="316"/>
      <c r="H22" s="314"/>
      <c r="I22" s="317"/>
      <c r="J22" s="315"/>
      <c r="K22" s="314"/>
      <c r="L22" s="314"/>
      <c r="M22" s="314"/>
      <c r="N22" s="315"/>
      <c r="O22" s="314"/>
      <c r="P22" s="315"/>
      <c r="Q22" s="315"/>
      <c r="R22" s="492"/>
    </row>
    <row r="23" spans="1:20" ht="15" customHeight="1" x14ac:dyDescent="0.2">
      <c r="A23" s="177" t="str">
        <f>+'BUDGET '!A18:B18</f>
        <v>2.4.1  Salaries and Wages</v>
      </c>
      <c r="B23" s="178"/>
      <c r="C23" s="179"/>
      <c r="D23" s="281">
        <f>+'BUDGET '!G47+'BUDGET '!I47+'BUDGET '!K47+'BUDGET '!M47+'BUDGET '!O47+'BUDGET '!S47+'BUDGET '!U47+'BUDGET '!W47+'BUDGET '!AA47+'BUDGET '!Y47+'BUDGET '!Q47</f>
        <v>0</v>
      </c>
      <c r="E23" s="281">
        <f>+'BUDGET '!H47+'BUDGET '!J47+'BUDGET '!L47+'BUDGET '!N47+'BUDGET '!P47+'BUDGET '!T47+'BUDGET '!V47+'BUDGET '!X47+'BUDGET '!Z47+'BUDGET '!AB47+'BUDGET '!R47</f>
        <v>0</v>
      </c>
      <c r="F23" s="128">
        <f t="shared" ref="F23:F31" si="0">+D23+E23</f>
        <v>0</v>
      </c>
      <c r="G23" s="129">
        <f>+'BUDGET '!G47+'BUDGET '!H47</f>
        <v>0</v>
      </c>
      <c r="H23" s="21">
        <f>+'BUDGET '!I47+'BUDGET '!J47</f>
        <v>0</v>
      </c>
      <c r="I23" s="142">
        <f>+'BUDGET '!K47+'BUDGET '!L47</f>
        <v>0</v>
      </c>
      <c r="J23" s="128">
        <f>+'BUDGET '!M47+'BUDGET '!N47</f>
        <v>0</v>
      </c>
      <c r="K23" s="281">
        <f>+'BUDGET '!O47+'BUDGET '!P47</f>
        <v>0</v>
      </c>
      <c r="L23" s="281">
        <f>+'BUDGET '!Q47+'BUDGET '!R47</f>
        <v>0</v>
      </c>
      <c r="M23" s="281">
        <f>+'BUDGET '!S47+'BUDGET '!T47</f>
        <v>0</v>
      </c>
      <c r="N23" s="128">
        <f>+'BUDGET '!U47+'BUDGET '!V47</f>
        <v>0</v>
      </c>
      <c r="O23" s="128">
        <f>+'BUDGET '!X47+'BUDGET '!W47</f>
        <v>0</v>
      </c>
      <c r="P23" s="128">
        <f>+'BUDGET '!Y47+'BUDGET '!Z47</f>
        <v>0</v>
      </c>
      <c r="Q23" s="128">
        <f>+'BUDGET '!AA47+'BUDGET '!AB47</f>
        <v>0</v>
      </c>
      <c r="R23" s="493">
        <f>+'BUDGET '!AC47</f>
        <v>0</v>
      </c>
      <c r="S23" s="405"/>
      <c r="T23" s="405"/>
    </row>
    <row r="24" spans="1:20" ht="15" customHeight="1" x14ac:dyDescent="0.2">
      <c r="A24" s="177" t="str">
        <f>+'BUDGET '!A49</f>
        <v>2.4.2  Fringes</v>
      </c>
      <c r="B24" s="178"/>
      <c r="C24" s="179"/>
      <c r="D24" s="281">
        <f>+'BUDGET '!G59+'BUDGET '!I59+'BUDGET '!K59+'BUDGET '!M59+'BUDGET '!O59+'BUDGET '!S59+'BUDGET '!U59+'BUDGET '!W59+'BUDGET '!AA59+'BUDGET '!Y59+'BUDGET '!Q59</f>
        <v>0</v>
      </c>
      <c r="E24" s="281">
        <f>+'BUDGET '!H59+'BUDGET '!J59+'BUDGET '!L59+'BUDGET '!N59+'BUDGET '!P59+'BUDGET '!T59+'BUDGET '!V59+'BUDGET '!X59+'BUDGET '!Z59+'BUDGET '!AB59+'BUDGET '!R59</f>
        <v>0</v>
      </c>
      <c r="F24" s="128">
        <f t="shared" si="0"/>
        <v>0</v>
      </c>
      <c r="G24" s="129">
        <f>+'BUDGET '!G59+'BUDGET '!H59</f>
        <v>0</v>
      </c>
      <c r="H24" s="21">
        <f>+'BUDGET '!I59+'BUDGET '!J59</f>
        <v>0</v>
      </c>
      <c r="I24" s="142">
        <f>+'BUDGET '!K59+'BUDGET '!L59</f>
        <v>0</v>
      </c>
      <c r="J24" s="128">
        <f>+'BUDGET '!M59+'BUDGET '!N59</f>
        <v>0</v>
      </c>
      <c r="K24" s="281">
        <f>+'BUDGET '!P59+'BUDGET '!O59</f>
        <v>0</v>
      </c>
      <c r="L24" s="281">
        <f>+'BUDGET '!Q59+'BUDGET '!R59</f>
        <v>0</v>
      </c>
      <c r="M24" s="281">
        <f>+'BUDGET '!S59+'BUDGET '!T59</f>
        <v>0</v>
      </c>
      <c r="N24" s="128">
        <f>+'BUDGET '!U59+'BUDGET '!V59</f>
        <v>0</v>
      </c>
      <c r="O24" s="128">
        <f>+'BUDGET '!X59+'BUDGET '!W59</f>
        <v>0</v>
      </c>
      <c r="P24" s="128">
        <f>+'BUDGET '!Y59+'BUDGET '!Z59</f>
        <v>0</v>
      </c>
      <c r="Q24" s="128">
        <f>+'BUDGET '!AA59+'BUDGET '!AB59</f>
        <v>0</v>
      </c>
      <c r="R24" s="493">
        <f>+'BUDGET '!AC59</f>
        <v>0</v>
      </c>
      <c r="S24" s="405"/>
      <c r="T24" s="405"/>
    </row>
    <row r="25" spans="1:20" ht="15" customHeight="1" x14ac:dyDescent="0.2">
      <c r="A25" s="177" t="str">
        <f>+'BUDGET '!A61:B61</f>
        <v>2.4.3  Other Staffing Costs</v>
      </c>
      <c r="B25" s="178"/>
      <c r="C25" s="179"/>
      <c r="D25" s="281">
        <f>+'BUDGET '!G78+'BUDGET '!I78+'BUDGET '!K78+'BUDGET '!M78+'BUDGET '!O78+'BUDGET '!S78+'BUDGET '!U78+'BUDGET '!W78+'BUDGET '!AA78+'BUDGET '!Y78+'BUDGET '!Q78</f>
        <v>0</v>
      </c>
      <c r="E25" s="281">
        <f>+'BUDGET '!H78+'BUDGET '!J78+'BUDGET '!L78+'BUDGET '!N78+'BUDGET '!P78+'BUDGET '!T78+'BUDGET '!V78+'BUDGET '!X78+'BUDGET '!Z78+'BUDGET '!AB78+'BUDGET '!R78</f>
        <v>0</v>
      </c>
      <c r="F25" s="128">
        <f t="shared" si="0"/>
        <v>0</v>
      </c>
      <c r="G25" s="129">
        <f>+'BUDGET '!G78+'BUDGET '!H78</f>
        <v>0</v>
      </c>
      <c r="H25" s="21">
        <f>+'BUDGET '!I78+'BUDGET '!J78</f>
        <v>0</v>
      </c>
      <c r="I25" s="142">
        <f>+'BUDGET '!K78+'BUDGET '!L78</f>
        <v>0</v>
      </c>
      <c r="J25" s="128">
        <f>+'BUDGET '!M78+'BUDGET '!N78</f>
        <v>0</v>
      </c>
      <c r="K25" s="281">
        <f>+'BUDGET '!P78+'BUDGET '!O78</f>
        <v>0</v>
      </c>
      <c r="L25" s="281">
        <f>+'BUDGET '!Q78+'BUDGET '!R78</f>
        <v>0</v>
      </c>
      <c r="M25" s="281">
        <f>+'BUDGET '!S78+'BUDGET '!T78</f>
        <v>0</v>
      </c>
      <c r="N25" s="128">
        <f>+'BUDGET '!U78+'BUDGET '!V78</f>
        <v>0</v>
      </c>
      <c r="O25" s="128">
        <f>+'BUDGET '!X78+'BUDGET '!W78</f>
        <v>0</v>
      </c>
      <c r="P25" s="128">
        <f>+'BUDGET '!Y78+'BUDGET '!Z78</f>
        <v>0</v>
      </c>
      <c r="Q25" s="128">
        <f>+'BUDGET '!AA78+'BUDGET '!AB78</f>
        <v>0</v>
      </c>
      <c r="R25" s="493">
        <f>+'BUDGET '!AC78</f>
        <v>0</v>
      </c>
      <c r="S25" s="405"/>
      <c r="T25" s="405"/>
    </row>
    <row r="26" spans="1:20" s="277" customFormat="1" ht="15" customHeight="1" thickBot="1" x14ac:dyDescent="0.25">
      <c r="A26" s="590" t="s">
        <v>194</v>
      </c>
      <c r="B26" s="591"/>
      <c r="C26" s="592"/>
      <c r="D26" s="318">
        <f t="shared" ref="D26:L26" si="1">SUM(D23:D25)</f>
        <v>0</v>
      </c>
      <c r="E26" s="318">
        <f t="shared" si="1"/>
        <v>0</v>
      </c>
      <c r="F26" s="319">
        <f t="shared" si="1"/>
        <v>0</v>
      </c>
      <c r="G26" s="320">
        <f t="shared" si="1"/>
        <v>0</v>
      </c>
      <c r="H26" s="318">
        <f t="shared" si="1"/>
        <v>0</v>
      </c>
      <c r="I26" s="318">
        <f t="shared" si="1"/>
        <v>0</v>
      </c>
      <c r="J26" s="319">
        <f t="shared" si="1"/>
        <v>0</v>
      </c>
      <c r="K26" s="318">
        <f t="shared" si="1"/>
        <v>0</v>
      </c>
      <c r="L26" s="318">
        <f t="shared" si="1"/>
        <v>0</v>
      </c>
      <c r="M26" s="318">
        <f t="shared" ref="M26:R26" si="2">SUM(M23:M25)</f>
        <v>0</v>
      </c>
      <c r="N26" s="319">
        <f t="shared" si="2"/>
        <v>0</v>
      </c>
      <c r="O26" s="319">
        <f t="shared" si="2"/>
        <v>0</v>
      </c>
      <c r="P26" s="319">
        <f t="shared" si="2"/>
        <v>0</v>
      </c>
      <c r="Q26" s="319">
        <f t="shared" si="2"/>
        <v>0</v>
      </c>
      <c r="R26" s="499">
        <f t="shared" si="2"/>
        <v>0</v>
      </c>
      <c r="S26" s="405"/>
      <c r="T26" s="405"/>
    </row>
    <row r="27" spans="1:20" s="347" customFormat="1" ht="15" customHeight="1" thickTop="1" thickBot="1" x14ac:dyDescent="0.25">
      <c r="A27" s="515"/>
      <c r="B27" s="516"/>
      <c r="C27" s="517"/>
      <c r="D27" s="518"/>
      <c r="E27" s="518"/>
      <c r="F27" s="519"/>
      <c r="G27" s="520"/>
      <c r="H27" s="518"/>
      <c r="I27" s="521"/>
      <c r="J27" s="519"/>
      <c r="K27" s="518"/>
      <c r="L27" s="518"/>
      <c r="M27" s="518"/>
      <c r="N27" s="519"/>
      <c r="O27" s="519"/>
      <c r="P27" s="519"/>
      <c r="Q27" s="519"/>
      <c r="R27" s="522"/>
      <c r="S27" s="405"/>
      <c r="T27" s="405"/>
    </row>
    <row r="28" spans="1:20" ht="15" customHeight="1" thickTop="1" x14ac:dyDescent="0.2">
      <c r="A28" s="125" t="str">
        <f>+'BUDGET '!A80:B80</f>
        <v>2.4.4  Individual Training Accounts</v>
      </c>
      <c r="B28" s="3"/>
      <c r="C28" s="3"/>
      <c r="D28" s="241">
        <f>+'BUDGET '!G86+'BUDGET '!I86+'BUDGET '!K86+'BUDGET '!M86+'BUDGET '!O86+'BUDGET '!S86+'BUDGET '!U86+'BUDGET '!W86+'BUDGET '!AA86+'BUDGET '!Y86+'BUDGET '!Q86</f>
        <v>0</v>
      </c>
      <c r="E28" s="241">
        <f>+'BUDGET '!H86+'BUDGET '!J86+'BUDGET '!L86+'BUDGET '!N86+'BUDGET '!P86+'BUDGET '!T86+'BUDGET '!V86+'BUDGET '!X86+'BUDGET '!Z86+'BUDGET '!AB86+'BUDGET '!R86</f>
        <v>0</v>
      </c>
      <c r="F28" s="321">
        <f t="shared" si="0"/>
        <v>0</v>
      </c>
      <c r="G28" s="322">
        <f>+'BUDGET '!G86+'BUDGET '!H86</f>
        <v>0</v>
      </c>
      <c r="H28" s="241">
        <f>+'BUDGET '!I86+'BUDGET '!J86</f>
        <v>0</v>
      </c>
      <c r="I28" s="323">
        <f>+'BUDGET '!K86+'BUDGET '!L86</f>
        <v>0</v>
      </c>
      <c r="J28" s="321">
        <f>+'BUDGET '!M86+'BUDGET '!N86</f>
        <v>0</v>
      </c>
      <c r="K28" s="241">
        <f>+'BUDGET '!P86+'BUDGET '!O86</f>
        <v>0</v>
      </c>
      <c r="L28" s="241">
        <f>+'BUDGET '!Q86+'BUDGET '!R86</f>
        <v>0</v>
      </c>
      <c r="M28" s="241">
        <f>+'BUDGET '!S86+'BUDGET '!T86</f>
        <v>0</v>
      </c>
      <c r="N28" s="321">
        <f>+'BUDGET '!U86+'BUDGET '!V86</f>
        <v>0</v>
      </c>
      <c r="O28" s="321">
        <f>+'BUDGET '!X86+'BUDGET '!W86</f>
        <v>0</v>
      </c>
      <c r="P28" s="321">
        <f>+'BUDGET '!Y86+'BUDGET '!Z86</f>
        <v>0</v>
      </c>
      <c r="Q28" s="321">
        <f>+'BUDGET '!AA86+'BUDGET '!AB86</f>
        <v>0</v>
      </c>
      <c r="R28" s="500">
        <f>+'BUDGET '!AC86</f>
        <v>0</v>
      </c>
    </row>
    <row r="29" spans="1:20" ht="15" customHeight="1" x14ac:dyDescent="0.2">
      <c r="A29" s="125" t="str">
        <f>+'BUDGET '!A88</f>
        <v>2.4.5  OJT- Job Title</v>
      </c>
      <c r="B29" s="4"/>
      <c r="C29" s="3"/>
      <c r="D29" s="281">
        <f>+'BUDGET '!G93+'BUDGET '!I93+'BUDGET '!K93+'BUDGET '!M93+'BUDGET '!O93+'BUDGET '!S93+'BUDGET '!U93+'BUDGET '!W93+'BUDGET '!AA93+'BUDGET '!Y93+'BUDGET '!Q93</f>
        <v>0</v>
      </c>
      <c r="E29" s="281">
        <f>+'BUDGET '!H93+'BUDGET '!J93+'BUDGET '!L93+'BUDGET '!N93+'BUDGET '!P93+'BUDGET '!T93+'BUDGET '!V93+'BUDGET '!X93+'BUDGET '!Z93+'BUDGET '!AB93+'BUDGET '!R93</f>
        <v>0</v>
      </c>
      <c r="F29" s="128">
        <f t="shared" si="0"/>
        <v>0</v>
      </c>
      <c r="G29" s="129">
        <f>+'BUDGET '!G93+'BUDGET '!H93</f>
        <v>0</v>
      </c>
      <c r="H29" s="21">
        <f>+'BUDGET '!I93+'BUDGET '!J93</f>
        <v>0</v>
      </c>
      <c r="I29" s="142">
        <f>+'BUDGET '!K93+'BUDGET '!L93</f>
        <v>0</v>
      </c>
      <c r="J29" s="128">
        <f>+'BUDGET '!M93+'BUDGET '!N93</f>
        <v>0</v>
      </c>
      <c r="K29" s="281">
        <f>+'BUDGET '!P93+'BUDGET '!O93</f>
        <v>0</v>
      </c>
      <c r="L29" s="281">
        <f>+'BUDGET '!Q93+'BUDGET '!R93</f>
        <v>0</v>
      </c>
      <c r="M29" s="281">
        <f>+'BUDGET '!S93+'BUDGET '!T93</f>
        <v>0</v>
      </c>
      <c r="N29" s="128">
        <f>+'BUDGET '!U93+'BUDGET '!V93</f>
        <v>0</v>
      </c>
      <c r="O29" s="128">
        <f>+'BUDGET '!X93+'BUDGET '!W93</f>
        <v>0</v>
      </c>
      <c r="P29" s="128">
        <f>+'BUDGET '!Y93+'BUDGET '!Z93</f>
        <v>0</v>
      </c>
      <c r="Q29" s="128">
        <f>+'BUDGET '!AA93+'BUDGET '!AB93</f>
        <v>0</v>
      </c>
      <c r="R29" s="493">
        <f>+'BUDGET '!AC93</f>
        <v>0</v>
      </c>
    </row>
    <row r="30" spans="1:20" ht="15" customHeight="1" x14ac:dyDescent="0.2">
      <c r="A30" s="126" t="str">
        <f>+'BUDGET '!A95</f>
        <v xml:space="preserve">2.4.6   Assessment Testing </v>
      </c>
      <c r="B30" s="14"/>
      <c r="C30" s="80"/>
      <c r="D30" s="281">
        <f>+'BUDGET '!G99+'BUDGET '!I99+'BUDGET '!K99+'BUDGET '!M99+'BUDGET '!O99+'BUDGET '!S99+'BUDGET '!U99+'BUDGET '!W99+'BUDGET '!AA99+'BUDGET '!Y99+'BUDGET '!Q99</f>
        <v>0</v>
      </c>
      <c r="E30" s="281">
        <f>+'BUDGET '!H99+'BUDGET '!J99+'BUDGET '!L99+'BUDGET '!N99+'BUDGET '!P99+'BUDGET '!T99+'BUDGET '!V99+'BUDGET '!X99+'BUDGET '!Z99+'BUDGET '!AB99+'BUDGET '!R99</f>
        <v>0</v>
      </c>
      <c r="F30" s="128">
        <f>+D30+E30</f>
        <v>0</v>
      </c>
      <c r="G30" s="129">
        <f>+'BUDGET '!G99+'BUDGET '!H99</f>
        <v>0</v>
      </c>
      <c r="H30" s="21">
        <f>+'BUDGET '!I99+'BUDGET '!J99</f>
        <v>0</v>
      </c>
      <c r="I30" s="142">
        <f>+'BUDGET '!K99+'BUDGET '!L99</f>
        <v>0</v>
      </c>
      <c r="J30" s="128">
        <f>+'BUDGET '!M99+'BUDGET '!N99</f>
        <v>0</v>
      </c>
      <c r="K30" s="281">
        <f>+'BUDGET '!P99+'BUDGET '!O99</f>
        <v>0</v>
      </c>
      <c r="L30" s="281">
        <f>+'BUDGET '!Q99+'BUDGET '!R99</f>
        <v>0</v>
      </c>
      <c r="M30" s="281">
        <f>+'BUDGET '!S99+'BUDGET '!T99</f>
        <v>0</v>
      </c>
      <c r="N30" s="128">
        <f>+'BUDGET '!U99+'BUDGET '!V99</f>
        <v>0</v>
      </c>
      <c r="O30" s="128">
        <f>+'BUDGET '!X99+'BUDGET '!W99</f>
        <v>0</v>
      </c>
      <c r="P30" s="128">
        <f>+'BUDGET '!Y99+'BUDGET '!Z99</f>
        <v>0</v>
      </c>
      <c r="Q30" s="128">
        <f>+'BUDGET '!AA99+'BUDGET '!AB99</f>
        <v>0</v>
      </c>
      <c r="R30" s="493">
        <f>+'BUDGET '!AC99</f>
        <v>0</v>
      </c>
    </row>
    <row r="31" spans="1:20" ht="15" customHeight="1" x14ac:dyDescent="0.2">
      <c r="A31" s="125" t="str">
        <f>+'BUDGET '!A101</f>
        <v>2.4.7. Other Participant Costs</v>
      </c>
      <c r="B31" s="3"/>
      <c r="C31" s="3"/>
      <c r="D31" s="281">
        <f>+'BUDGET '!G113+'BUDGET '!I113+'BUDGET '!K113+'BUDGET '!M113+'BUDGET '!O113+'BUDGET '!S113+'BUDGET '!U113+'BUDGET '!W113+'BUDGET '!AA113+'BUDGET '!Y113+'BUDGET '!Q113</f>
        <v>0</v>
      </c>
      <c r="E31" s="281">
        <f>+'BUDGET '!H113+'BUDGET '!J113+'BUDGET '!L113+'BUDGET '!N113+'BUDGET '!P113+'BUDGET '!T113+'BUDGET '!V113+'BUDGET '!X113+'BUDGET '!Z113+'BUDGET '!AB113+'BUDGET '!R113</f>
        <v>0</v>
      </c>
      <c r="F31" s="128">
        <f t="shared" si="0"/>
        <v>0</v>
      </c>
      <c r="G31" s="129">
        <f>+'BUDGET '!G113+'BUDGET '!H113</f>
        <v>0</v>
      </c>
      <c r="H31" s="21">
        <f>+'BUDGET '!I113+'BUDGET '!J113</f>
        <v>0</v>
      </c>
      <c r="I31" s="142">
        <f>+'BUDGET '!K113+'BUDGET '!L113</f>
        <v>0</v>
      </c>
      <c r="J31" s="128">
        <f>+'BUDGET '!M113+'BUDGET '!N113</f>
        <v>0</v>
      </c>
      <c r="K31" s="281">
        <f>+'BUDGET '!P113+'BUDGET '!O113</f>
        <v>0</v>
      </c>
      <c r="L31" s="281">
        <f>+'BUDGET '!Q113+'BUDGET '!R113</f>
        <v>0</v>
      </c>
      <c r="M31" s="281">
        <f>+'BUDGET '!S113+'BUDGET '!T113</f>
        <v>0</v>
      </c>
      <c r="N31" s="128">
        <f>+'BUDGET '!U113+'BUDGET '!V113</f>
        <v>0</v>
      </c>
      <c r="O31" s="128">
        <f>+'BUDGET '!X113+'BUDGET '!W113</f>
        <v>0</v>
      </c>
      <c r="P31" s="128">
        <f>+'BUDGET '!Y113+'BUDGET '!Z113</f>
        <v>0</v>
      </c>
      <c r="Q31" s="128">
        <f>+'BUDGET '!AA113+'BUDGET '!AB113</f>
        <v>0</v>
      </c>
      <c r="R31" s="493">
        <f>+'BUDGET '!AC113</f>
        <v>0</v>
      </c>
      <c r="S31" s="405"/>
      <c r="T31" s="405"/>
    </row>
    <row r="32" spans="1:20" ht="15" customHeight="1" x14ac:dyDescent="0.2">
      <c r="A32" s="125" t="str">
        <f>+'BUDGET '!A115</f>
        <v>2.4.8  Work Experience Wages</v>
      </c>
      <c r="B32" s="3"/>
      <c r="C32" s="3"/>
      <c r="D32" s="281">
        <f>+'BUDGET '!G131+'BUDGET '!I131+'BUDGET '!K131+'BUDGET '!M131+'BUDGET '!O131+'BUDGET '!S131+'BUDGET '!U131+'BUDGET '!W131+'BUDGET '!AA131+'BUDGET '!Y131+'BUDGET '!Q131</f>
        <v>0</v>
      </c>
      <c r="E32" s="281">
        <f>+'BUDGET '!H131+'BUDGET '!J131+'BUDGET '!L131+'BUDGET '!N131+'BUDGET '!P131+'BUDGET '!T131+'BUDGET '!V131+'BUDGET '!X131+'BUDGET '!Z131+'BUDGET '!AB131+'BUDGET '!R131</f>
        <v>0</v>
      </c>
      <c r="F32" s="128">
        <f>+D32+E32</f>
        <v>0</v>
      </c>
      <c r="G32" s="129">
        <f>+'BUDGET '!G131+'BUDGET '!H131</f>
        <v>0</v>
      </c>
      <c r="H32" s="21">
        <f>+'BUDGET '!I131+'BUDGET '!J131</f>
        <v>0</v>
      </c>
      <c r="I32" s="142">
        <f>+'BUDGET '!K131+'BUDGET '!L131</f>
        <v>0</v>
      </c>
      <c r="J32" s="128">
        <f>+'BUDGET '!M131+'BUDGET '!N131</f>
        <v>0</v>
      </c>
      <c r="K32" s="281">
        <f>+'BUDGET '!P131+'BUDGET '!O131</f>
        <v>0</v>
      </c>
      <c r="L32" s="281">
        <f>+'BUDGET '!Q131+'BUDGET '!R131</f>
        <v>0</v>
      </c>
      <c r="M32" s="281">
        <f>+'BUDGET '!S131+'BUDGET '!T131</f>
        <v>0</v>
      </c>
      <c r="N32" s="128">
        <f>+'BUDGET '!U131+'BUDGET '!V131</f>
        <v>0</v>
      </c>
      <c r="O32" s="128">
        <f>+'BUDGET '!X131+'BUDGET '!W131</f>
        <v>0</v>
      </c>
      <c r="P32" s="128">
        <f>+'BUDGET '!Y131+'BUDGET '!Z131</f>
        <v>0</v>
      </c>
      <c r="Q32" s="128">
        <f>+'BUDGET '!AA131+'BUDGET '!AB131</f>
        <v>0</v>
      </c>
      <c r="R32" s="493">
        <f>+'BUDGET '!AC131</f>
        <v>0</v>
      </c>
      <c r="S32" s="405"/>
      <c r="T32" s="405"/>
    </row>
    <row r="33" spans="1:20" ht="15" customHeight="1" x14ac:dyDescent="0.2">
      <c r="A33" s="125" t="str">
        <f>+'BUDGET '!A133</f>
        <v>2.4.9  Work Experience Fringe Benefits</v>
      </c>
      <c r="B33" s="3"/>
      <c r="C33" s="3"/>
      <c r="D33" s="281">
        <f>+'BUDGET '!G139+'BUDGET '!I139+'BUDGET '!K139+'BUDGET '!M139+'BUDGET '!O139+'BUDGET '!S139+'BUDGET '!U139+'BUDGET '!W139+'BUDGET '!AA139+'BUDGET '!Y139+'BUDGET '!Q139</f>
        <v>0</v>
      </c>
      <c r="E33" s="281">
        <f>+'BUDGET '!H139+'BUDGET '!J139+'BUDGET '!L139+'BUDGET '!N139+'BUDGET '!P139+'BUDGET '!T139+'BUDGET '!V139+'BUDGET '!X139+'BUDGET '!Z139+'BUDGET '!AB139+'BUDGET '!R139</f>
        <v>0</v>
      </c>
      <c r="F33" s="128">
        <f>+D33+E33</f>
        <v>0</v>
      </c>
      <c r="G33" s="129">
        <f>+'BUDGET '!G139+'BUDGET '!H139</f>
        <v>0</v>
      </c>
      <c r="H33" s="21">
        <f>+'BUDGET '!I139+'BUDGET '!J139</f>
        <v>0</v>
      </c>
      <c r="I33" s="142">
        <f>+'BUDGET '!K139+'BUDGET '!L139</f>
        <v>0</v>
      </c>
      <c r="J33" s="128">
        <f>+'BUDGET '!M139+'BUDGET '!N139</f>
        <v>0</v>
      </c>
      <c r="K33" s="281">
        <f>+'BUDGET '!P139+'BUDGET '!O139</f>
        <v>0</v>
      </c>
      <c r="L33" s="281">
        <f>+'BUDGET '!Q139+'BUDGET '!R139</f>
        <v>0</v>
      </c>
      <c r="M33" s="281">
        <f>+'BUDGET '!S139+'BUDGET '!T139</f>
        <v>0</v>
      </c>
      <c r="N33" s="128">
        <f>+'BUDGET '!U139+'BUDGET '!V139</f>
        <v>0</v>
      </c>
      <c r="O33" s="128">
        <f>+'BUDGET '!X139+'BUDGET '!W139</f>
        <v>0</v>
      </c>
      <c r="P33" s="128">
        <f>+'BUDGET '!Y139+'BUDGET '!Z139</f>
        <v>0</v>
      </c>
      <c r="Q33" s="128">
        <f>+'BUDGET '!AA139+'BUDGET '!AB139</f>
        <v>0</v>
      </c>
      <c r="R33" s="493">
        <f>+'BUDGET '!AC139</f>
        <v>0</v>
      </c>
      <c r="S33" s="405"/>
      <c r="T33" s="405"/>
    </row>
    <row r="34" spans="1:20" ht="15" customHeight="1" x14ac:dyDescent="0.2">
      <c r="A34" s="125" t="str">
        <f>+'BUDGET '!A141</f>
        <v>2.4.10 Participant Travel</v>
      </c>
      <c r="B34" s="3"/>
      <c r="C34" s="3"/>
      <c r="D34" s="281">
        <f>+'BUDGET '!G147+'BUDGET '!I147+'BUDGET '!K147+'BUDGET '!M147+'BUDGET '!O147+'BUDGET '!S147+'BUDGET '!U147+'BUDGET '!W147+'BUDGET '!AA147+'BUDGET '!Y147+'BUDGET '!Q147</f>
        <v>0</v>
      </c>
      <c r="E34" s="281">
        <f>+'BUDGET '!H147+'BUDGET '!J147+'BUDGET '!L147+'BUDGET '!N147+'BUDGET '!P147+'BUDGET '!T147+'BUDGET '!V147+'BUDGET '!X147+'BUDGET '!Z147+'BUDGET '!AB147+'BUDGET '!R147</f>
        <v>0</v>
      </c>
      <c r="F34" s="128">
        <f>+D34+E34</f>
        <v>0</v>
      </c>
      <c r="G34" s="129">
        <f>+'BUDGET '!G147+'BUDGET '!H147</f>
        <v>0</v>
      </c>
      <c r="H34" s="21">
        <f>+'BUDGET '!I147+'BUDGET '!J147</f>
        <v>0</v>
      </c>
      <c r="I34" s="142">
        <f>+'BUDGET '!K147+'BUDGET '!L147</f>
        <v>0</v>
      </c>
      <c r="J34" s="128">
        <f>+'BUDGET '!M147+'BUDGET '!N147</f>
        <v>0</v>
      </c>
      <c r="K34" s="281">
        <f>+'BUDGET '!P147+'BUDGET '!O147</f>
        <v>0</v>
      </c>
      <c r="L34" s="281">
        <f>+'BUDGET '!Q147+'BUDGET '!R147</f>
        <v>0</v>
      </c>
      <c r="M34" s="281">
        <f>+'BUDGET '!S147+'BUDGET '!T147</f>
        <v>0</v>
      </c>
      <c r="N34" s="128">
        <f>+'BUDGET '!U147+'BUDGET '!V147</f>
        <v>0</v>
      </c>
      <c r="O34" s="128">
        <f>+'BUDGET '!X147+'BUDGET '!W147</f>
        <v>0</v>
      </c>
      <c r="P34" s="128">
        <f>+'BUDGET '!Y147+'BUDGET '!Z147</f>
        <v>0</v>
      </c>
      <c r="Q34" s="128">
        <f>+'BUDGET '!AA147+'BUDGET '!AB147</f>
        <v>0</v>
      </c>
      <c r="R34" s="493">
        <f>+'BUDGET '!AC147</f>
        <v>0</v>
      </c>
      <c r="S34" s="405"/>
      <c r="T34" s="405"/>
    </row>
    <row r="35" spans="1:20" s="277" customFormat="1" ht="15" customHeight="1" thickBot="1" x14ac:dyDescent="0.25">
      <c r="A35" s="590" t="s">
        <v>195</v>
      </c>
      <c r="B35" s="591"/>
      <c r="C35" s="592"/>
      <c r="D35" s="326">
        <f t="shared" ref="D35:Q35" si="3">SUM(D28:D34)</f>
        <v>0</v>
      </c>
      <c r="E35" s="326">
        <f t="shared" si="3"/>
        <v>0</v>
      </c>
      <c r="F35" s="327">
        <f t="shared" si="3"/>
        <v>0</v>
      </c>
      <c r="G35" s="328">
        <f t="shared" si="3"/>
        <v>0</v>
      </c>
      <c r="H35" s="318">
        <f t="shared" si="3"/>
        <v>0</v>
      </c>
      <c r="I35" s="318">
        <f t="shared" si="3"/>
        <v>0</v>
      </c>
      <c r="J35" s="319">
        <f t="shared" si="3"/>
        <v>0</v>
      </c>
      <c r="K35" s="318">
        <f t="shared" si="3"/>
        <v>0</v>
      </c>
      <c r="L35" s="318">
        <f t="shared" si="3"/>
        <v>0</v>
      </c>
      <c r="M35" s="318">
        <f t="shared" si="3"/>
        <v>0</v>
      </c>
      <c r="N35" s="319">
        <f t="shared" si="3"/>
        <v>0</v>
      </c>
      <c r="O35" s="319">
        <f t="shared" si="3"/>
        <v>0</v>
      </c>
      <c r="P35" s="319">
        <f t="shared" si="3"/>
        <v>0</v>
      </c>
      <c r="Q35" s="319">
        <f t="shared" si="3"/>
        <v>0</v>
      </c>
      <c r="R35" s="499">
        <f>SUM(R28:R34)</f>
        <v>0</v>
      </c>
      <c r="S35" s="405"/>
      <c r="T35" s="405"/>
    </row>
    <row r="36" spans="1:20" ht="13.5" thickTop="1" x14ac:dyDescent="0.2">
      <c r="A36" s="175"/>
      <c r="B36" s="176"/>
      <c r="C36" s="174"/>
      <c r="D36" s="324"/>
      <c r="E36" s="324"/>
      <c r="F36" s="324"/>
      <c r="G36" s="325"/>
      <c r="H36" s="324"/>
      <c r="I36" s="324"/>
      <c r="J36" s="451"/>
      <c r="K36" s="449"/>
      <c r="L36" s="449"/>
      <c r="M36" s="449"/>
      <c r="N36" s="451"/>
      <c r="O36" s="449"/>
      <c r="P36" s="451"/>
      <c r="Q36" s="451"/>
      <c r="R36" s="492"/>
    </row>
    <row r="37" spans="1:20" ht="15.75" thickBot="1" x14ac:dyDescent="0.3">
      <c r="A37" s="615" t="s">
        <v>50</v>
      </c>
      <c r="B37" s="616"/>
      <c r="C37" s="617"/>
      <c r="D37" s="618">
        <f>+D35+D26</f>
        <v>0</v>
      </c>
      <c r="E37" s="618">
        <f>+E35+E26</f>
        <v>0</v>
      </c>
      <c r="F37" s="619">
        <f>+F35+F26</f>
        <v>0</v>
      </c>
      <c r="G37" s="620">
        <f>+G35+G26</f>
        <v>0</v>
      </c>
      <c r="H37" s="618">
        <f>+H35+H26</f>
        <v>0</v>
      </c>
      <c r="I37" s="618">
        <f t="shared" ref="I37:P37" si="4">+I35+I26</f>
        <v>0</v>
      </c>
      <c r="J37" s="618">
        <f t="shared" si="4"/>
        <v>0</v>
      </c>
      <c r="K37" s="618">
        <f t="shared" si="4"/>
        <v>0</v>
      </c>
      <c r="L37" s="618">
        <f t="shared" si="4"/>
        <v>0</v>
      </c>
      <c r="M37" s="618">
        <f t="shared" si="4"/>
        <v>0</v>
      </c>
      <c r="N37" s="618">
        <f t="shared" si="4"/>
        <v>0</v>
      </c>
      <c r="O37" s="618">
        <f t="shared" si="4"/>
        <v>0</v>
      </c>
      <c r="P37" s="618">
        <f t="shared" si="4"/>
        <v>0</v>
      </c>
      <c r="Q37" s="619">
        <f>+Q35+Q26</f>
        <v>0</v>
      </c>
      <c r="R37" s="621">
        <f>+R35+R26</f>
        <v>0</v>
      </c>
      <c r="S37" s="405"/>
      <c r="T37" s="405"/>
    </row>
    <row r="39" spans="1:20" s="277" customFormat="1" x14ac:dyDescent="0.2">
      <c r="A39" s="157" t="str">
        <f>+'BUDGET '!A167</f>
        <v>WIOA WORK EXER + EST OPERATING COSTS</v>
      </c>
      <c r="B39" s="279"/>
      <c r="C39" s="332"/>
      <c r="D39" s="174"/>
      <c r="E39" s="174"/>
      <c r="F39" s="336" t="e">
        <f>+'BUDGET '!AB167</f>
        <v>#DIV/0!</v>
      </c>
      <c r="G39" s="171"/>
      <c r="H39" s="171"/>
      <c r="I39" s="171"/>
      <c r="J39" s="171"/>
      <c r="K39" s="171"/>
      <c r="L39" s="171"/>
      <c r="M39" s="171"/>
      <c r="N39" s="171"/>
      <c r="O39" s="171"/>
      <c r="P39" s="208"/>
      <c r="Q39" s="208"/>
      <c r="R39" s="494"/>
    </row>
    <row r="40" spans="1:20" s="347" customFormat="1" x14ac:dyDescent="0.2">
      <c r="A40" s="157" t="str">
        <f>+'BUDGET '!A162</f>
        <v>OUT OF SCHOOL PERCENT</v>
      </c>
      <c r="B40" s="279"/>
      <c r="C40" s="437"/>
      <c r="D40" s="174"/>
      <c r="E40" s="174"/>
      <c r="F40" s="336" t="e">
        <f>+'BUDGET '!I162</f>
        <v>#DIV/0!</v>
      </c>
      <c r="G40" s="171"/>
      <c r="H40" s="171"/>
      <c r="I40" s="171"/>
      <c r="J40" s="171"/>
      <c r="K40" s="171"/>
      <c r="L40" s="171"/>
      <c r="M40" s="171"/>
      <c r="N40" s="171"/>
      <c r="O40" s="171"/>
      <c r="P40" s="208"/>
      <c r="Q40" s="208"/>
      <c r="R40" s="494"/>
    </row>
    <row r="44" spans="1:20" x14ac:dyDescent="0.2">
      <c r="F44" s="406"/>
    </row>
  </sheetData>
  <mergeCells count="5">
    <mergeCell ref="A15:J15"/>
    <mergeCell ref="A19:C20"/>
    <mergeCell ref="A37:C37"/>
    <mergeCell ref="A26:C26"/>
    <mergeCell ref="A35:C35"/>
  </mergeCells>
  <phoneticPr fontId="0" type="noConversion"/>
  <pageMargins left="0.5" right="0.5" top="1" bottom="0.75" header="0.5" footer="0.5"/>
  <pageSetup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8"/>
  <sheetViews>
    <sheetView zoomScaleNormal="100" workbookViewId="0">
      <selection activeCell="J55" sqref="J55"/>
    </sheetView>
  </sheetViews>
  <sheetFormatPr defaultRowHeight="12.75" x14ac:dyDescent="0.2"/>
  <cols>
    <col min="2" max="2" width="8.28515625" customWidth="1"/>
    <col min="3" max="3" width="21.7109375" customWidth="1"/>
    <col min="4" max="4" width="10.7109375" customWidth="1"/>
    <col min="5" max="5" width="9.5703125" customWidth="1"/>
    <col min="6" max="6" width="9.28515625" customWidth="1"/>
    <col min="7" max="7" width="9.140625" customWidth="1"/>
    <col min="8" max="8" width="10.85546875" customWidth="1"/>
    <col min="9" max="9" width="10.85546875" style="347" customWidth="1"/>
    <col min="10" max="10" width="10.5703125" customWidth="1"/>
    <col min="11" max="11" width="12.5703125" style="347" customWidth="1"/>
    <col min="12" max="12" width="10" customWidth="1"/>
    <col min="13" max="13" width="8.85546875" style="347" customWidth="1"/>
    <col min="14" max="14" width="7.85546875" style="347" customWidth="1"/>
    <col min="15" max="15" width="10" customWidth="1"/>
    <col min="16" max="16" width="7.85546875" customWidth="1"/>
    <col min="17" max="17" width="10.140625" customWidth="1"/>
  </cols>
  <sheetData>
    <row r="1" spans="1:19" x14ac:dyDescent="0.2">
      <c r="A1" s="1" t="str">
        <f>+'BUDGET SUMMARY'!A1</f>
        <v>Agency Name:  ENTER AGENCY NAME HERE</v>
      </c>
      <c r="Q1" s="75">
        <f ca="1">TODAY()</f>
        <v>45723</v>
      </c>
    </row>
    <row r="2" spans="1:19" x14ac:dyDescent="0.2">
      <c r="A2" s="1" t="str">
        <f>+'BUDGET SUMMARY'!A1:A2</f>
        <v>Funding Source:   WIOA Youth In School</v>
      </c>
    </row>
    <row r="3" spans="1:19" x14ac:dyDescent="0.2">
      <c r="A3" s="1" t="str">
        <f>+'BUDGET SUMMARY'!A3</f>
        <v>Funding Source:  WIOA Youth Out of School</v>
      </c>
    </row>
    <row r="4" spans="1:19" x14ac:dyDescent="0.2">
      <c r="A4" s="1" t="str">
        <f>+'BUDGET SUMMARY'!A4</f>
        <v>Funding Source:  JAG IN SCHOOL</v>
      </c>
    </row>
    <row r="5" spans="1:19" x14ac:dyDescent="0.2">
      <c r="A5" s="1" t="str">
        <f>+'BUDGET SUMMARY'!A5</f>
        <v>Funding Source: JAG OUT OF SCHOOL</v>
      </c>
    </row>
    <row r="6" spans="1:19" s="347" customFormat="1" hidden="1" x14ac:dyDescent="0.2">
      <c r="A6" s="275" t="str">
        <f>+'BUDGET SUMMARY'!A6</f>
        <v>Funding Source: ENTER FUND SOURCE HERE</v>
      </c>
    </row>
    <row r="7" spans="1:19" s="347" customFormat="1" hidden="1" x14ac:dyDescent="0.2">
      <c r="A7" s="275" t="str">
        <f>+'BUDGET SUMMARY'!A7</f>
        <v>Funding Source: ENTER FUND SOURCE HERE</v>
      </c>
    </row>
    <row r="8" spans="1:19" s="347" customFormat="1" hidden="1" x14ac:dyDescent="0.2">
      <c r="A8" s="275" t="str">
        <f>+'BUDGET SUMMARY'!A8</f>
        <v>Funding Source: ENTER FUND SOURCE HERE</v>
      </c>
    </row>
    <row r="9" spans="1:19" s="347" customFormat="1" hidden="1" x14ac:dyDescent="0.2">
      <c r="A9" s="275" t="str">
        <f>+'BUDGET SUMMARY'!A9</f>
        <v>Funding Source: ENTER FUND SOURCE HERE</v>
      </c>
    </row>
    <row r="10" spans="1:19" s="347" customFormat="1" hidden="1" x14ac:dyDescent="0.2">
      <c r="A10" s="275" t="str">
        <f>+'BUDGET SUMMARY'!A10</f>
        <v>Funding Source: ENTER FUND SOURCE HERE</v>
      </c>
    </row>
    <row r="11" spans="1:19" s="347" customFormat="1" hidden="1" x14ac:dyDescent="0.2">
      <c r="A11" s="275" t="str">
        <f>+'BUDGET SUMMARY'!A11</f>
        <v>Funding Source: ENTER FUND SOURCE HERE</v>
      </c>
    </row>
    <row r="12" spans="1:19" s="347" customFormat="1" hidden="1" x14ac:dyDescent="0.2">
      <c r="A12" s="100" t="str">
        <f>+'BUDGET '!$A$12</f>
        <v>Funding Source: ENTER FUND SOURCE HERE</v>
      </c>
    </row>
    <row r="13" spans="1:19" x14ac:dyDescent="0.2">
      <c r="A13" s="1" t="str">
        <f>+'BUDGET SUMMARY'!A13</f>
        <v>Addendum #:   REQUEST FOR PROPOSAL</v>
      </c>
    </row>
    <row r="14" spans="1:19" ht="15.75" customHeight="1" x14ac:dyDescent="0.2">
      <c r="A14" s="602" t="s">
        <v>44</v>
      </c>
      <c r="B14" s="602"/>
      <c r="C14" s="602"/>
      <c r="D14" s="602"/>
      <c r="E14" s="602"/>
      <c r="F14" s="602"/>
      <c r="G14" s="602"/>
      <c r="H14" s="602"/>
      <c r="I14" s="602"/>
      <c r="J14" s="602"/>
      <c r="K14" s="602"/>
      <c r="L14" s="602"/>
      <c r="M14" s="602"/>
      <c r="N14" s="602"/>
      <c r="O14" s="602"/>
      <c r="P14" s="602"/>
      <c r="Q14" s="602"/>
      <c r="R14" s="602"/>
      <c r="S14" s="602"/>
    </row>
    <row r="15" spans="1:19" ht="12.75" customHeight="1" x14ac:dyDescent="0.2">
      <c r="A15" s="602"/>
      <c r="B15" s="602"/>
      <c r="C15" s="602"/>
      <c r="D15" s="602"/>
      <c r="E15" s="602"/>
      <c r="F15" s="602"/>
      <c r="G15" s="602"/>
      <c r="H15" s="602"/>
      <c r="I15" s="602"/>
      <c r="J15" s="602"/>
      <c r="K15" s="602"/>
      <c r="L15" s="602"/>
      <c r="M15" s="602"/>
      <c r="N15" s="602"/>
      <c r="O15" s="602"/>
      <c r="P15" s="602"/>
      <c r="Q15" s="602"/>
      <c r="R15" s="602"/>
      <c r="S15" s="602"/>
    </row>
    <row r="17" spans="1:20" ht="15.75" customHeight="1" x14ac:dyDescent="0.2">
      <c r="A17" s="593" t="s">
        <v>70</v>
      </c>
      <c r="B17" s="594"/>
      <c r="C17" s="595"/>
      <c r="D17" s="603" t="s">
        <v>71</v>
      </c>
      <c r="E17" s="611" t="s">
        <v>152</v>
      </c>
      <c r="F17" s="603" t="s">
        <v>153</v>
      </c>
      <c r="G17" s="605" t="s">
        <v>154</v>
      </c>
      <c r="H17" s="606"/>
      <c r="I17" s="605" t="s">
        <v>156</v>
      </c>
      <c r="J17" s="606"/>
      <c r="K17" s="603" t="s">
        <v>165</v>
      </c>
      <c r="L17" s="611" t="s">
        <v>172</v>
      </c>
      <c r="M17" s="611" t="s">
        <v>173</v>
      </c>
      <c r="N17" s="611" t="s">
        <v>72</v>
      </c>
      <c r="O17" s="611" t="s">
        <v>155</v>
      </c>
      <c r="P17" s="611" t="s">
        <v>73</v>
      </c>
      <c r="Q17" s="611" t="s">
        <v>137</v>
      </c>
      <c r="R17" s="607" t="s">
        <v>66</v>
      </c>
      <c r="S17" s="609" t="s">
        <v>145</v>
      </c>
    </row>
    <row r="18" spans="1:20" ht="46.5" customHeight="1" x14ac:dyDescent="0.2">
      <c r="A18" s="596"/>
      <c r="B18" s="597"/>
      <c r="C18" s="598"/>
      <c r="D18" s="604"/>
      <c r="E18" s="612"/>
      <c r="F18" s="604"/>
      <c r="G18" s="149" t="s">
        <v>42</v>
      </c>
      <c r="H18" s="149" t="s">
        <v>43</v>
      </c>
      <c r="I18" s="149" t="s">
        <v>42</v>
      </c>
      <c r="J18" s="149" t="s">
        <v>43</v>
      </c>
      <c r="K18" s="604"/>
      <c r="L18" s="612"/>
      <c r="M18" s="612"/>
      <c r="N18" s="612"/>
      <c r="O18" s="612"/>
      <c r="P18" s="612"/>
      <c r="Q18" s="612"/>
      <c r="R18" s="608"/>
      <c r="S18" s="610"/>
    </row>
    <row r="19" spans="1:20" ht="39" customHeight="1" x14ac:dyDescent="0.2">
      <c r="A19" s="599" t="s">
        <v>193</v>
      </c>
      <c r="B19" s="600"/>
      <c r="C19" s="600"/>
      <c r="D19" s="600"/>
      <c r="E19" s="601"/>
      <c r="F19" s="512"/>
      <c r="G19" s="512"/>
      <c r="H19" s="512"/>
      <c r="I19" s="512"/>
      <c r="J19" s="512"/>
      <c r="K19" s="512"/>
      <c r="L19" s="148"/>
      <c r="M19" s="488"/>
      <c r="N19" s="488"/>
      <c r="O19" s="148"/>
      <c r="P19" s="148"/>
      <c r="Q19" s="148"/>
      <c r="R19" s="148"/>
      <c r="S19" s="148"/>
    </row>
    <row r="20" spans="1:20" ht="12.75" customHeight="1" x14ac:dyDescent="0.2">
      <c r="A20" s="114">
        <f>+'BUDGET '!B22</f>
        <v>0</v>
      </c>
      <c r="B20" s="115"/>
      <c r="C20" s="116"/>
      <c r="D20" s="117"/>
      <c r="E20" s="118"/>
      <c r="F20" s="118"/>
      <c r="G20" s="118"/>
      <c r="H20" s="118"/>
      <c r="I20" s="283"/>
      <c r="J20" s="118"/>
      <c r="K20" s="283"/>
      <c r="L20" s="118"/>
      <c r="M20" s="283"/>
      <c r="N20" s="283"/>
      <c r="O20" s="118"/>
      <c r="P20" s="118"/>
      <c r="Q20" s="118"/>
      <c r="R20" s="118"/>
      <c r="S20" s="3">
        <f t="shared" ref="S20:S46" si="0">SUM(D20:R20)</f>
        <v>0</v>
      </c>
      <c r="T20" s="158" t="s">
        <v>146</v>
      </c>
    </row>
    <row r="21" spans="1:20" ht="12.75" customHeight="1" x14ac:dyDescent="0.2">
      <c r="A21" s="282">
        <f>+'BUDGET '!B23</f>
        <v>0</v>
      </c>
      <c r="B21" s="115"/>
      <c r="C21" s="116"/>
      <c r="D21" s="117"/>
      <c r="E21" s="118"/>
      <c r="F21" s="121"/>
      <c r="G21" s="118"/>
      <c r="H21" s="118"/>
      <c r="I21" s="283"/>
      <c r="J21" s="118"/>
      <c r="K21" s="283"/>
      <c r="L21" s="118"/>
      <c r="M21" s="283"/>
      <c r="N21" s="283"/>
      <c r="O21" s="118"/>
      <c r="P21" s="118"/>
      <c r="Q21" s="118"/>
      <c r="R21" s="118"/>
      <c r="S21" s="3">
        <f t="shared" si="0"/>
        <v>0</v>
      </c>
    </row>
    <row r="22" spans="1:20" ht="12.75" customHeight="1" x14ac:dyDescent="0.2">
      <c r="A22" s="282">
        <f>+'BUDGET '!B24</f>
        <v>0</v>
      </c>
      <c r="B22" s="115"/>
      <c r="C22" s="116"/>
      <c r="D22" s="117"/>
      <c r="E22" s="118"/>
      <c r="F22" s="121"/>
      <c r="G22" s="118"/>
      <c r="H22" s="118"/>
      <c r="I22" s="283"/>
      <c r="J22" s="118"/>
      <c r="K22" s="283"/>
      <c r="L22" s="118"/>
      <c r="M22" s="283"/>
      <c r="N22" s="283"/>
      <c r="O22" s="118"/>
      <c r="P22" s="118"/>
      <c r="Q22" s="118"/>
      <c r="R22" s="118"/>
      <c r="S22" s="3">
        <f t="shared" si="0"/>
        <v>0</v>
      </c>
    </row>
    <row r="23" spans="1:20" ht="12.75" customHeight="1" x14ac:dyDescent="0.2">
      <c r="A23" s="282">
        <f>+'BUDGET '!B25</f>
        <v>0</v>
      </c>
      <c r="B23" s="115"/>
      <c r="C23" s="116"/>
      <c r="D23" s="117"/>
      <c r="E23" s="118"/>
      <c r="F23" s="121"/>
      <c r="G23" s="118"/>
      <c r="H23" s="118"/>
      <c r="I23" s="283"/>
      <c r="J23" s="118"/>
      <c r="K23" s="283"/>
      <c r="L23" s="118"/>
      <c r="M23" s="283"/>
      <c r="N23" s="283"/>
      <c r="O23" s="118"/>
      <c r="P23" s="118"/>
      <c r="Q23" s="118"/>
      <c r="R23" s="118"/>
      <c r="S23" s="3">
        <f t="shared" si="0"/>
        <v>0</v>
      </c>
    </row>
    <row r="24" spans="1:20" ht="12.75" customHeight="1" x14ac:dyDescent="0.2">
      <c r="A24" s="282">
        <f>+'BUDGET '!B26</f>
        <v>0</v>
      </c>
      <c r="B24" s="115"/>
      <c r="C24" s="116"/>
      <c r="D24" s="117"/>
      <c r="E24" s="118"/>
      <c r="F24" s="121"/>
      <c r="G24" s="118"/>
      <c r="H24" s="118"/>
      <c r="I24" s="283"/>
      <c r="J24" s="118"/>
      <c r="K24" s="283"/>
      <c r="L24" s="118"/>
      <c r="M24" s="283"/>
      <c r="N24" s="283"/>
      <c r="O24" s="118"/>
      <c r="P24" s="118"/>
      <c r="Q24" s="118"/>
      <c r="R24" s="118"/>
      <c r="S24" s="3">
        <f t="shared" si="0"/>
        <v>0</v>
      </c>
    </row>
    <row r="25" spans="1:20" ht="12.75" customHeight="1" x14ac:dyDescent="0.2">
      <c r="A25" s="282">
        <f>+'BUDGET '!B27</f>
        <v>0</v>
      </c>
      <c r="B25" s="115"/>
      <c r="C25" s="116"/>
      <c r="D25" s="117"/>
      <c r="E25" s="118"/>
      <c r="F25" s="121"/>
      <c r="G25" s="118"/>
      <c r="H25" s="118"/>
      <c r="I25" s="552"/>
      <c r="J25" s="118"/>
      <c r="K25" s="283"/>
      <c r="L25" s="118"/>
      <c r="M25" s="283"/>
      <c r="N25" s="283"/>
      <c r="O25" s="118"/>
      <c r="P25" s="118"/>
      <c r="Q25" s="118"/>
      <c r="R25" s="118"/>
      <c r="S25" s="3">
        <f t="shared" si="0"/>
        <v>0</v>
      </c>
    </row>
    <row r="26" spans="1:20" ht="12.75" customHeight="1" x14ac:dyDescent="0.2">
      <c r="A26" s="282">
        <f>+'BUDGET '!B28</f>
        <v>0</v>
      </c>
      <c r="B26" s="115"/>
      <c r="C26" s="116"/>
      <c r="D26" s="117"/>
      <c r="E26" s="118"/>
      <c r="F26" s="121"/>
      <c r="G26" s="407"/>
      <c r="H26" s="407"/>
      <c r="I26" s="552"/>
      <c r="J26" s="118"/>
      <c r="K26" s="283"/>
      <c r="L26" s="118"/>
      <c r="M26" s="283"/>
      <c r="N26" s="283"/>
      <c r="O26" s="118"/>
      <c r="P26" s="118"/>
      <c r="Q26" s="118"/>
      <c r="R26" s="118"/>
      <c r="S26" s="3">
        <f t="shared" si="0"/>
        <v>0</v>
      </c>
    </row>
    <row r="27" spans="1:20" ht="12.75" customHeight="1" x14ac:dyDescent="0.2">
      <c r="A27" s="282">
        <f>+'BUDGET '!B29</f>
        <v>0</v>
      </c>
      <c r="B27" s="115"/>
      <c r="C27" s="116"/>
      <c r="D27" s="117"/>
      <c r="E27" s="118"/>
      <c r="F27" s="121"/>
      <c r="G27" s="407"/>
      <c r="H27" s="407"/>
      <c r="I27" s="552"/>
      <c r="J27" s="118"/>
      <c r="K27" s="283"/>
      <c r="L27" s="118"/>
      <c r="M27" s="283"/>
      <c r="N27" s="283"/>
      <c r="O27" s="118"/>
      <c r="P27" s="118"/>
      <c r="Q27" s="118"/>
      <c r="R27" s="118"/>
      <c r="S27" s="3">
        <f t="shared" si="0"/>
        <v>0</v>
      </c>
    </row>
    <row r="28" spans="1:20" ht="12.75" customHeight="1" x14ac:dyDescent="0.2">
      <c r="A28" s="282">
        <f>+'BUDGET '!B30</f>
        <v>0</v>
      </c>
      <c r="B28" s="115"/>
      <c r="C28" s="116"/>
      <c r="D28" s="117"/>
      <c r="E28" s="118"/>
      <c r="F28" s="121"/>
      <c r="G28" s="118"/>
      <c r="H28" s="118"/>
      <c r="I28" s="283"/>
      <c r="J28" s="118"/>
      <c r="K28" s="283"/>
      <c r="L28" s="118"/>
      <c r="M28" s="283"/>
      <c r="N28" s="283"/>
      <c r="O28" s="118"/>
      <c r="P28" s="118"/>
      <c r="Q28" s="118"/>
      <c r="R28" s="118"/>
      <c r="S28" s="3">
        <f t="shared" si="0"/>
        <v>0</v>
      </c>
    </row>
    <row r="29" spans="1:20" ht="12.75" customHeight="1" x14ac:dyDescent="0.2">
      <c r="A29" s="282">
        <f>+'BUDGET '!B31</f>
        <v>0</v>
      </c>
      <c r="B29" s="115"/>
      <c r="C29" s="116"/>
      <c r="D29" s="117"/>
      <c r="E29" s="118"/>
      <c r="F29" s="121"/>
      <c r="G29" s="118"/>
      <c r="H29" s="118"/>
      <c r="I29" s="283"/>
      <c r="J29" s="118"/>
      <c r="K29" s="283"/>
      <c r="L29" s="118"/>
      <c r="M29" s="283"/>
      <c r="N29" s="283"/>
      <c r="O29" s="118"/>
      <c r="P29" s="118"/>
      <c r="Q29" s="118"/>
      <c r="R29" s="118"/>
      <c r="S29" s="3">
        <f t="shared" si="0"/>
        <v>0</v>
      </c>
    </row>
    <row r="30" spans="1:20" ht="12.75" customHeight="1" x14ac:dyDescent="0.2">
      <c r="A30" s="282">
        <f>+'BUDGET '!B32</f>
        <v>0</v>
      </c>
      <c r="B30" s="115"/>
      <c r="C30" s="116"/>
      <c r="D30" s="117"/>
      <c r="E30" s="118"/>
      <c r="F30" s="121"/>
      <c r="G30" s="118"/>
      <c r="H30" s="118"/>
      <c r="I30" s="283"/>
      <c r="J30" s="118"/>
      <c r="K30" s="283"/>
      <c r="L30" s="118"/>
      <c r="M30" s="283"/>
      <c r="N30" s="283"/>
      <c r="O30" s="118"/>
      <c r="P30" s="118"/>
      <c r="Q30" s="118"/>
      <c r="R30" s="118"/>
      <c r="S30" s="3">
        <f t="shared" si="0"/>
        <v>0</v>
      </c>
    </row>
    <row r="31" spans="1:20" x14ac:dyDescent="0.2">
      <c r="A31" s="282">
        <f>+'BUDGET '!B33</f>
        <v>0</v>
      </c>
      <c r="B31" s="119"/>
      <c r="C31" s="120"/>
      <c r="D31" s="118"/>
      <c r="E31" s="118"/>
      <c r="F31" s="121"/>
      <c r="G31" s="118"/>
      <c r="H31" s="118"/>
      <c r="I31" s="283"/>
      <c r="J31" s="118"/>
      <c r="K31" s="283"/>
      <c r="L31" s="118"/>
      <c r="M31" s="283"/>
      <c r="N31" s="283"/>
      <c r="O31" s="118"/>
      <c r="P31" s="118"/>
      <c r="Q31" s="118"/>
      <c r="R31" s="118"/>
      <c r="S31" s="3">
        <f t="shared" si="0"/>
        <v>0</v>
      </c>
    </row>
    <row r="32" spans="1:20" x14ac:dyDescent="0.2">
      <c r="A32" s="282">
        <f>+'BUDGET '!B34</f>
        <v>0</v>
      </c>
      <c r="B32" s="119"/>
      <c r="C32" s="120"/>
      <c r="D32" s="118"/>
      <c r="E32" s="118"/>
      <c r="F32" s="121"/>
      <c r="G32" s="118"/>
      <c r="H32" s="118"/>
      <c r="I32" s="283"/>
      <c r="J32" s="118"/>
      <c r="K32" s="283"/>
      <c r="L32" s="118"/>
      <c r="M32" s="283"/>
      <c r="N32" s="283"/>
      <c r="O32" s="118"/>
      <c r="P32" s="118"/>
      <c r="Q32" s="118"/>
      <c r="R32" s="118"/>
      <c r="S32" s="3">
        <f t="shared" si="0"/>
        <v>0</v>
      </c>
    </row>
    <row r="33" spans="1:19" x14ac:dyDescent="0.2">
      <c r="A33" s="282">
        <f>+'BUDGET '!B35</f>
        <v>0</v>
      </c>
      <c r="B33" s="119"/>
      <c r="C33" s="120"/>
      <c r="D33" s="118"/>
      <c r="E33" s="118"/>
      <c r="F33" s="121"/>
      <c r="G33" s="118"/>
      <c r="H33" s="118"/>
      <c r="I33" s="283"/>
      <c r="J33" s="118"/>
      <c r="K33" s="283"/>
      <c r="L33" s="118"/>
      <c r="M33" s="283"/>
      <c r="N33" s="283"/>
      <c r="O33" s="118"/>
      <c r="P33" s="118"/>
      <c r="Q33" s="118"/>
      <c r="R33" s="118"/>
      <c r="S33" s="3">
        <f t="shared" si="0"/>
        <v>0</v>
      </c>
    </row>
    <row r="34" spans="1:19" x14ac:dyDescent="0.2">
      <c r="A34" s="282">
        <f>+'BUDGET '!B36</f>
        <v>0</v>
      </c>
      <c r="B34" s="119"/>
      <c r="C34" s="120"/>
      <c r="D34" s="118"/>
      <c r="E34" s="118"/>
      <c r="F34" s="121"/>
      <c r="G34" s="118"/>
      <c r="H34" s="118"/>
      <c r="I34" s="283"/>
      <c r="J34" s="118"/>
      <c r="K34" s="283"/>
      <c r="L34" s="118"/>
      <c r="M34" s="283"/>
      <c r="N34" s="283"/>
      <c r="O34" s="118"/>
      <c r="P34" s="118"/>
      <c r="Q34" s="118"/>
      <c r="R34" s="118"/>
      <c r="S34" s="3">
        <f t="shared" si="0"/>
        <v>0</v>
      </c>
    </row>
    <row r="35" spans="1:19" x14ac:dyDescent="0.2">
      <c r="A35" s="282">
        <f>+'BUDGET '!B37</f>
        <v>0</v>
      </c>
      <c r="B35" s="119"/>
      <c r="C35" s="120"/>
      <c r="D35" s="118"/>
      <c r="E35" s="118"/>
      <c r="F35" s="121"/>
      <c r="G35" s="118"/>
      <c r="H35" s="118"/>
      <c r="I35" s="283"/>
      <c r="J35" s="118"/>
      <c r="K35" s="283"/>
      <c r="L35" s="118"/>
      <c r="M35" s="283"/>
      <c r="N35" s="283"/>
      <c r="O35" s="118"/>
      <c r="P35" s="118"/>
      <c r="Q35" s="118"/>
      <c r="R35" s="118"/>
      <c r="S35" s="3">
        <f t="shared" si="0"/>
        <v>0</v>
      </c>
    </row>
    <row r="36" spans="1:19" x14ac:dyDescent="0.2">
      <c r="A36" s="282">
        <f>+'BUDGET '!B38</f>
        <v>0</v>
      </c>
      <c r="B36" s="119"/>
      <c r="C36" s="120"/>
      <c r="D36" s="118"/>
      <c r="E36" s="118"/>
      <c r="F36" s="121"/>
      <c r="G36" s="118"/>
      <c r="H36" s="118"/>
      <c r="I36" s="283"/>
      <c r="J36" s="118"/>
      <c r="K36" s="283"/>
      <c r="L36" s="118"/>
      <c r="M36" s="283"/>
      <c r="N36" s="283"/>
      <c r="O36" s="118"/>
      <c r="P36" s="118"/>
      <c r="Q36" s="118"/>
      <c r="R36" s="118"/>
      <c r="S36" s="3">
        <f t="shared" si="0"/>
        <v>0</v>
      </c>
    </row>
    <row r="37" spans="1:19" s="277" customFormat="1" x14ac:dyDescent="0.2">
      <c r="A37" s="282">
        <f>+'BUDGET '!B39</f>
        <v>0</v>
      </c>
      <c r="B37" s="284"/>
      <c r="C37" s="285"/>
      <c r="D37" s="283"/>
      <c r="E37" s="283"/>
      <c r="F37" s="286"/>
      <c r="G37" s="283"/>
      <c r="H37" s="283"/>
      <c r="I37" s="283"/>
      <c r="J37" s="283"/>
      <c r="K37" s="283"/>
      <c r="L37" s="283"/>
      <c r="M37" s="283"/>
      <c r="N37" s="283"/>
      <c r="O37" s="283"/>
      <c r="P37" s="283"/>
      <c r="Q37" s="283"/>
      <c r="R37" s="283"/>
      <c r="S37" s="278">
        <f t="shared" si="0"/>
        <v>0</v>
      </c>
    </row>
    <row r="38" spans="1:19" s="277" customFormat="1" x14ac:dyDescent="0.2">
      <c r="A38" s="282">
        <f>+'BUDGET '!B40</f>
        <v>0</v>
      </c>
      <c r="B38" s="284"/>
      <c r="C38" s="285"/>
      <c r="D38" s="283"/>
      <c r="E38" s="283"/>
      <c r="F38" s="286"/>
      <c r="G38" s="283"/>
      <c r="H38" s="283"/>
      <c r="I38" s="283"/>
      <c r="J38" s="283"/>
      <c r="K38" s="283"/>
      <c r="L38" s="283"/>
      <c r="M38" s="283"/>
      <c r="N38" s="283"/>
      <c r="O38" s="283"/>
      <c r="P38" s="283"/>
      <c r="Q38" s="283"/>
      <c r="R38" s="283"/>
      <c r="S38" s="278">
        <f t="shared" si="0"/>
        <v>0</v>
      </c>
    </row>
    <row r="39" spans="1:19" s="277" customFormat="1" x14ac:dyDescent="0.2">
      <c r="A39" s="282">
        <f>+'BUDGET '!B41</f>
        <v>0</v>
      </c>
      <c r="B39" s="284"/>
      <c r="C39" s="285"/>
      <c r="D39" s="283"/>
      <c r="E39" s="283"/>
      <c r="F39" s="286"/>
      <c r="G39" s="283"/>
      <c r="H39" s="283"/>
      <c r="I39" s="283"/>
      <c r="J39" s="283"/>
      <c r="K39" s="283"/>
      <c r="L39" s="283"/>
      <c r="M39" s="283"/>
      <c r="N39" s="283"/>
      <c r="O39" s="283"/>
      <c r="P39" s="283"/>
      <c r="Q39" s="283"/>
      <c r="R39" s="283"/>
      <c r="S39" s="278">
        <f t="shared" si="0"/>
        <v>0</v>
      </c>
    </row>
    <row r="40" spans="1:19" s="277" customFormat="1" x14ac:dyDescent="0.2">
      <c r="A40" s="282">
        <f>+'BUDGET '!B42</f>
        <v>0</v>
      </c>
      <c r="B40" s="284"/>
      <c r="C40" s="285"/>
      <c r="D40" s="283"/>
      <c r="E40" s="283"/>
      <c r="F40" s="286"/>
      <c r="G40" s="283"/>
      <c r="H40" s="283"/>
      <c r="I40" s="283"/>
      <c r="J40" s="283"/>
      <c r="K40" s="283"/>
      <c r="L40" s="283"/>
      <c r="M40" s="283"/>
      <c r="N40" s="283"/>
      <c r="O40" s="283"/>
      <c r="P40" s="283"/>
      <c r="Q40" s="283"/>
      <c r="R40" s="283"/>
      <c r="S40" s="278">
        <f t="shared" si="0"/>
        <v>0</v>
      </c>
    </row>
    <row r="41" spans="1:19" s="277" customFormat="1" x14ac:dyDescent="0.2">
      <c r="A41" s="282">
        <f>+'BUDGET '!B43</f>
        <v>0</v>
      </c>
      <c r="B41" s="284"/>
      <c r="C41" s="285"/>
      <c r="D41" s="283"/>
      <c r="E41" s="283"/>
      <c r="F41" s="286"/>
      <c r="G41" s="283"/>
      <c r="H41" s="283"/>
      <c r="I41" s="283"/>
      <c r="J41" s="283"/>
      <c r="K41" s="283"/>
      <c r="L41" s="283"/>
      <c r="M41" s="283"/>
      <c r="N41" s="283"/>
      <c r="O41" s="283"/>
      <c r="P41" s="283"/>
      <c r="Q41" s="283"/>
      <c r="R41" s="283"/>
      <c r="S41" s="278">
        <f t="shared" si="0"/>
        <v>0</v>
      </c>
    </row>
    <row r="42" spans="1:19" s="277" customFormat="1" x14ac:dyDescent="0.2">
      <c r="A42" s="282">
        <f>+'BUDGET '!B44</f>
        <v>0</v>
      </c>
      <c r="B42" s="284"/>
      <c r="C42" s="285"/>
      <c r="D42" s="283"/>
      <c r="E42" s="283"/>
      <c r="F42" s="286"/>
      <c r="G42" s="283"/>
      <c r="H42" s="283"/>
      <c r="I42" s="283"/>
      <c r="J42" s="283"/>
      <c r="K42" s="283"/>
      <c r="L42" s="283"/>
      <c r="M42" s="283"/>
      <c r="N42" s="283"/>
      <c r="O42" s="283"/>
      <c r="P42" s="283"/>
      <c r="Q42" s="283"/>
      <c r="R42" s="283"/>
      <c r="S42" s="278">
        <f t="shared" si="0"/>
        <v>0</v>
      </c>
    </row>
    <row r="43" spans="1:19" s="277" customFormat="1" x14ac:dyDescent="0.2">
      <c r="A43" s="282">
        <f>+'BUDGET '!B45</f>
        <v>0</v>
      </c>
      <c r="B43" s="284"/>
      <c r="C43" s="285"/>
      <c r="D43" s="283"/>
      <c r="E43" s="283"/>
      <c r="F43" s="286"/>
      <c r="G43" s="283"/>
      <c r="H43" s="283"/>
      <c r="I43" s="283"/>
      <c r="J43" s="283"/>
      <c r="K43" s="283"/>
      <c r="L43" s="283"/>
      <c r="M43" s="283"/>
      <c r="N43" s="283"/>
      <c r="O43" s="283"/>
      <c r="P43" s="283"/>
      <c r="Q43" s="283"/>
      <c r="R43" s="283"/>
      <c r="S43" s="278">
        <f t="shared" si="0"/>
        <v>0</v>
      </c>
    </row>
    <row r="44" spans="1:19" x14ac:dyDescent="0.2">
      <c r="A44" s="282">
        <f>+'BUDGET '!B46</f>
        <v>0</v>
      </c>
      <c r="B44" s="119"/>
      <c r="C44" s="120"/>
      <c r="D44" s="118"/>
      <c r="E44" s="118"/>
      <c r="F44" s="121"/>
      <c r="G44" s="118"/>
      <c r="H44" s="118"/>
      <c r="I44" s="283"/>
      <c r="J44" s="118"/>
      <c r="K44" s="283"/>
      <c r="L44" s="118"/>
      <c r="M44" s="283"/>
      <c r="N44" s="283"/>
      <c r="O44" s="118"/>
      <c r="P44" s="118"/>
      <c r="Q44" s="118"/>
      <c r="R44" s="118"/>
      <c r="S44" s="3">
        <f t="shared" si="0"/>
        <v>0</v>
      </c>
    </row>
    <row r="45" spans="1:19" ht="15.75" x14ac:dyDescent="0.25">
      <c r="A45" s="150" t="s">
        <v>74</v>
      </c>
      <c r="B45" s="151"/>
      <c r="C45" s="152"/>
      <c r="D45" s="153">
        <f>SUM(D20:D44)</f>
        <v>0</v>
      </c>
      <c r="E45" s="153">
        <f t="shared" ref="E45:R45" si="1">SUM(E20:E44)</f>
        <v>0</v>
      </c>
      <c r="F45" s="153">
        <f t="shared" si="1"/>
        <v>0</v>
      </c>
      <c r="G45" s="153">
        <f t="shared" si="1"/>
        <v>0</v>
      </c>
      <c r="H45" s="153">
        <f t="shared" si="1"/>
        <v>0</v>
      </c>
      <c r="I45" s="153">
        <f>SUM(I20:I44)</f>
        <v>0</v>
      </c>
      <c r="J45" s="153">
        <f>SUM(J20:J44)</f>
        <v>0</v>
      </c>
      <c r="K45" s="153">
        <f>SUM(K20:K44)</f>
        <v>0</v>
      </c>
      <c r="L45" s="153">
        <f t="shared" si="1"/>
        <v>0</v>
      </c>
      <c r="M45" s="153">
        <f>SUM(M20:M44)</f>
        <v>0</v>
      </c>
      <c r="N45" s="153">
        <f>SUM(N20:N44)</f>
        <v>0</v>
      </c>
      <c r="O45" s="153">
        <f t="shared" si="1"/>
        <v>0</v>
      </c>
      <c r="P45" s="153">
        <f t="shared" si="1"/>
        <v>0</v>
      </c>
      <c r="Q45" s="153">
        <f t="shared" si="1"/>
        <v>0</v>
      </c>
      <c r="R45" s="153">
        <f t="shared" si="1"/>
        <v>0</v>
      </c>
      <c r="S45" s="513">
        <f t="shared" si="0"/>
        <v>0</v>
      </c>
    </row>
    <row r="46" spans="1:19" ht="15.75" x14ac:dyDescent="0.25">
      <c r="A46" s="154"/>
      <c r="B46" s="151" t="s">
        <v>75</v>
      </c>
      <c r="C46" s="155"/>
      <c r="D46" s="156">
        <f>D45/40</f>
        <v>0</v>
      </c>
      <c r="E46" s="156">
        <f t="shared" ref="E46:R46" si="2">E45/40</f>
        <v>0</v>
      </c>
      <c r="F46" s="156">
        <f t="shared" si="2"/>
        <v>0</v>
      </c>
      <c r="G46" s="156">
        <f t="shared" si="2"/>
        <v>0</v>
      </c>
      <c r="H46" s="156">
        <f t="shared" si="2"/>
        <v>0</v>
      </c>
      <c r="I46" s="156">
        <f>I45/40</f>
        <v>0</v>
      </c>
      <c r="J46" s="156">
        <f>J45/40</f>
        <v>0</v>
      </c>
      <c r="K46" s="156">
        <f>K45/40</f>
        <v>0</v>
      </c>
      <c r="L46" s="156">
        <f t="shared" si="2"/>
        <v>0</v>
      </c>
      <c r="M46" s="156">
        <f>M45/40</f>
        <v>0</v>
      </c>
      <c r="N46" s="156">
        <f>N45/40</f>
        <v>0</v>
      </c>
      <c r="O46" s="156">
        <f t="shared" si="2"/>
        <v>0</v>
      </c>
      <c r="P46" s="156">
        <f t="shared" si="2"/>
        <v>0</v>
      </c>
      <c r="Q46" s="156">
        <f t="shared" si="2"/>
        <v>0</v>
      </c>
      <c r="R46" s="156">
        <f t="shared" si="2"/>
        <v>0</v>
      </c>
      <c r="S46" s="513">
        <f t="shared" si="0"/>
        <v>0</v>
      </c>
    </row>
    <row r="47" spans="1:19" ht="15.75" x14ac:dyDescent="0.25">
      <c r="A47" s="157" t="s">
        <v>67</v>
      </c>
      <c r="B47" s="62" t="s">
        <v>76</v>
      </c>
      <c r="C47" s="4"/>
      <c r="D47" s="4"/>
      <c r="E47" s="4"/>
      <c r="F47" s="4"/>
      <c r="G47" s="4"/>
      <c r="H47" s="4"/>
      <c r="I47" s="279"/>
      <c r="J47" s="4"/>
      <c r="K47" s="279"/>
      <c r="L47" s="4"/>
      <c r="M47" s="279"/>
      <c r="N47" s="279"/>
      <c r="O47" s="4"/>
      <c r="P47" s="4"/>
      <c r="Q47" s="4"/>
      <c r="R47" s="4"/>
      <c r="S47" s="5"/>
    </row>
    <row r="48" spans="1:19" x14ac:dyDescent="0.2">
      <c r="A48" s="158" t="s">
        <v>205</v>
      </c>
      <c r="B48" s="347"/>
      <c r="C48" s="347"/>
      <c r="D48" s="347"/>
      <c r="E48" s="347"/>
      <c r="F48" s="347"/>
      <c r="G48" s="347"/>
      <c r="H48" s="347"/>
    </row>
  </sheetData>
  <protectedRanges>
    <protectedRange sqref="D17:K17 A17:B17 S17:S44 O20:R44 O45:S46 D19:E19 N17:R17 A18:J18 A20:N46 L17:M17" name="Staff Alloc sheet Data Entry_2_2"/>
    <protectedRange sqref="A19:C19" name="Staff Alloc sheet Data Entry_2_1_1_1_1"/>
  </protectedRanges>
  <mergeCells count="17">
    <mergeCell ref="N17:N18"/>
    <mergeCell ref="A17:C18"/>
    <mergeCell ref="A19:E19"/>
    <mergeCell ref="A14:S15"/>
    <mergeCell ref="F17:F18"/>
    <mergeCell ref="G17:H17"/>
    <mergeCell ref="R17:R18"/>
    <mergeCell ref="S17:S18"/>
    <mergeCell ref="D17:D18"/>
    <mergeCell ref="P17:P18"/>
    <mergeCell ref="Q17:Q18"/>
    <mergeCell ref="E17:E18"/>
    <mergeCell ref="O17:O18"/>
    <mergeCell ref="L17:L18"/>
    <mergeCell ref="K17:K18"/>
    <mergeCell ref="I17:J17"/>
    <mergeCell ref="M17:M18"/>
  </mergeCells>
  <phoneticPr fontId="0" type="noConversion"/>
  <pageMargins left="0.11" right="0.33" top="1" bottom="1" header="0.5" footer="0.5"/>
  <pageSetup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T192"/>
  <sheetViews>
    <sheetView topLeftCell="A25" workbookViewId="0">
      <selection activeCell="D52" sqref="D52"/>
    </sheetView>
  </sheetViews>
  <sheetFormatPr defaultRowHeight="12.75" x14ac:dyDescent="0.2"/>
  <cols>
    <col min="1" max="1" width="3.42578125" customWidth="1"/>
    <col min="2" max="2" width="35.28515625" customWidth="1"/>
    <col min="3" max="3" width="7.85546875" style="12" customWidth="1"/>
    <col min="4" max="4" width="10.5703125" customWidth="1"/>
    <col min="5" max="5" width="11.5703125" customWidth="1"/>
    <col min="6" max="6" width="1.140625" customWidth="1"/>
  </cols>
  <sheetData>
    <row r="1" spans="1:98" ht="18.75" customHeight="1" x14ac:dyDescent="0.2">
      <c r="A1" s="1" t="str">
        <f>+'BUDGET '!A1</f>
        <v>Agency Name:  ENTER AGENCY NAME HERE</v>
      </c>
      <c r="E1" s="75">
        <f ca="1">TODAY()</f>
        <v>45723</v>
      </c>
    </row>
    <row r="2" spans="1:98" ht="18.75" customHeight="1" x14ac:dyDescent="0.2">
      <c r="A2" s="1" t="str">
        <f>+'BUDGET '!A13</f>
        <v>Addendum #:   REQUEST FOR PROPOSAL</v>
      </c>
    </row>
    <row r="3" spans="1:98" ht="15.75" customHeight="1" x14ac:dyDescent="0.2"/>
    <row r="4" spans="1:98" ht="15.75" customHeight="1" thickBot="1" x14ac:dyDescent="0.25"/>
    <row r="5" spans="1:98" ht="15.75" thickTop="1" x14ac:dyDescent="0.25">
      <c r="A5" s="613" t="s">
        <v>19</v>
      </c>
      <c r="B5" s="614"/>
      <c r="C5" s="212" t="s">
        <v>8</v>
      </c>
      <c r="D5" s="212" t="s">
        <v>9</v>
      </c>
      <c r="E5" s="212" t="s">
        <v>104</v>
      </c>
      <c r="F5" s="211"/>
    </row>
    <row r="6" spans="1:98" ht="18.75" x14ac:dyDescent="0.3">
      <c r="A6" s="271" t="s">
        <v>121</v>
      </c>
      <c r="B6" s="217"/>
      <c r="C6" s="218"/>
      <c r="D6" s="281"/>
      <c r="E6" s="281"/>
      <c r="F6" s="219"/>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c r="CT6" s="220"/>
    </row>
    <row r="7" spans="1:98" s="347" customFormat="1" ht="18.75" x14ac:dyDescent="0.3">
      <c r="A7" s="271"/>
      <c r="B7" s="551" t="str">
        <f>+'BUDGET '!B21</f>
        <v xml:space="preserve">COUNTY :  </v>
      </c>
      <c r="C7" s="218"/>
      <c r="D7" s="281"/>
      <c r="E7" s="281"/>
      <c r="F7" s="287"/>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row>
    <row r="8" spans="1:98" x14ac:dyDescent="0.2">
      <c r="A8" s="289">
        <v>1</v>
      </c>
      <c r="B8" s="290">
        <f>+'BUDGET '!B22</f>
        <v>0</v>
      </c>
      <c r="C8" s="221">
        <f>+'BUDGET '!C22</f>
        <v>0</v>
      </c>
      <c r="D8" s="281">
        <f t="shared" ref="D8:D33" si="0">SUM(E8:E8)</f>
        <v>0</v>
      </c>
      <c r="E8" s="222">
        <f>+'BUDGET '!AC22</f>
        <v>0</v>
      </c>
      <c r="F8" s="219"/>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row>
    <row r="9" spans="1:98" x14ac:dyDescent="0.2">
      <c r="A9" s="289">
        <f>A8+1</f>
        <v>2</v>
      </c>
      <c r="B9" s="290">
        <f>+'BUDGET '!B23</f>
        <v>0</v>
      </c>
      <c r="C9" s="221">
        <f>+'BUDGET '!C23</f>
        <v>0</v>
      </c>
      <c r="D9" s="281">
        <f t="shared" si="0"/>
        <v>0</v>
      </c>
      <c r="E9" s="222">
        <f>+'BUDGET '!AC23</f>
        <v>0</v>
      </c>
      <c r="F9" s="219"/>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row>
    <row r="10" spans="1:98" x14ac:dyDescent="0.2">
      <c r="A10" s="289">
        <f t="shared" ref="A10:A37" si="1">A9+1</f>
        <v>3</v>
      </c>
      <c r="B10" s="290">
        <f>+'BUDGET '!B24</f>
        <v>0</v>
      </c>
      <c r="C10" s="221">
        <f>+'BUDGET '!C24</f>
        <v>0</v>
      </c>
      <c r="D10" s="281">
        <f t="shared" si="0"/>
        <v>0</v>
      </c>
      <c r="E10" s="222">
        <f>+'BUDGET '!AC24</f>
        <v>0</v>
      </c>
      <c r="F10" s="219"/>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row>
    <row r="11" spans="1:98" x14ac:dyDescent="0.2">
      <c r="A11" s="289">
        <f t="shared" si="1"/>
        <v>4</v>
      </c>
      <c r="B11" s="290">
        <f>+'BUDGET '!B25</f>
        <v>0</v>
      </c>
      <c r="C11" s="221">
        <f>+'BUDGET '!C25</f>
        <v>0</v>
      </c>
      <c r="D11" s="281">
        <f t="shared" si="0"/>
        <v>0</v>
      </c>
      <c r="E11" s="222">
        <f>+'BUDGET '!AC25</f>
        <v>0</v>
      </c>
      <c r="F11" s="219"/>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row>
    <row r="12" spans="1:98" x14ac:dyDescent="0.2">
      <c r="A12" s="289">
        <f t="shared" si="1"/>
        <v>5</v>
      </c>
      <c r="B12" s="290">
        <f>+'BUDGET '!B26</f>
        <v>0</v>
      </c>
      <c r="C12" s="221">
        <f>+'BUDGET '!C26</f>
        <v>0</v>
      </c>
      <c r="D12" s="281">
        <f t="shared" si="0"/>
        <v>0</v>
      </c>
      <c r="E12" s="222">
        <f>+'BUDGET '!AC26</f>
        <v>0</v>
      </c>
      <c r="F12" s="219"/>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row>
    <row r="13" spans="1:98" x14ac:dyDescent="0.2">
      <c r="A13" s="289">
        <f t="shared" si="1"/>
        <v>6</v>
      </c>
      <c r="B13" s="290">
        <f>+'BUDGET '!B27</f>
        <v>0</v>
      </c>
      <c r="C13" s="221">
        <f>+'BUDGET '!C27</f>
        <v>0</v>
      </c>
      <c r="D13" s="281">
        <f t="shared" si="0"/>
        <v>0</v>
      </c>
      <c r="E13" s="222">
        <f>+'BUDGET '!AC27</f>
        <v>0</v>
      </c>
      <c r="F13" s="219"/>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row>
    <row r="14" spans="1:98" x14ac:dyDescent="0.2">
      <c r="A14" s="289">
        <f t="shared" si="1"/>
        <v>7</v>
      </c>
      <c r="B14" s="290">
        <f>+'BUDGET '!B28</f>
        <v>0</v>
      </c>
      <c r="C14" s="221">
        <f>+'BUDGET '!C28</f>
        <v>0</v>
      </c>
      <c r="D14" s="281">
        <f t="shared" si="0"/>
        <v>0</v>
      </c>
      <c r="E14" s="222">
        <f>+'BUDGET '!AC28</f>
        <v>0</v>
      </c>
      <c r="F14" s="219"/>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row>
    <row r="15" spans="1:98" x14ac:dyDescent="0.2">
      <c r="A15" s="289">
        <f t="shared" si="1"/>
        <v>8</v>
      </c>
      <c r="B15" s="290">
        <f>+'BUDGET '!B29</f>
        <v>0</v>
      </c>
      <c r="C15" s="221">
        <f>+'BUDGET '!C29</f>
        <v>0</v>
      </c>
      <c r="D15" s="281">
        <f t="shared" si="0"/>
        <v>0</v>
      </c>
      <c r="E15" s="222">
        <f>+'BUDGET '!AC29</f>
        <v>0</v>
      </c>
      <c r="F15" s="219"/>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row>
    <row r="16" spans="1:98" x14ac:dyDescent="0.2">
      <c r="A16" s="289">
        <f t="shared" si="1"/>
        <v>9</v>
      </c>
      <c r="B16" s="290">
        <f>+'BUDGET '!B30</f>
        <v>0</v>
      </c>
      <c r="C16" s="221">
        <f>+'BUDGET '!C30</f>
        <v>0</v>
      </c>
      <c r="D16" s="281">
        <f t="shared" si="0"/>
        <v>0</v>
      </c>
      <c r="E16" s="222">
        <f>+'BUDGET '!AC30</f>
        <v>0</v>
      </c>
      <c r="F16" s="219"/>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row>
    <row r="17" spans="1:98" x14ac:dyDescent="0.2">
      <c r="A17" s="289">
        <f t="shared" si="1"/>
        <v>10</v>
      </c>
      <c r="B17" s="290">
        <f>+'BUDGET '!B31</f>
        <v>0</v>
      </c>
      <c r="C17" s="221">
        <f>+'BUDGET '!C31</f>
        <v>0</v>
      </c>
      <c r="D17" s="281">
        <f t="shared" si="0"/>
        <v>0</v>
      </c>
      <c r="E17" s="222">
        <f>+'BUDGET '!AC31</f>
        <v>0</v>
      </c>
      <c r="F17" s="219"/>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row>
    <row r="18" spans="1:98" x14ac:dyDescent="0.2">
      <c r="A18" s="289">
        <f t="shared" si="1"/>
        <v>11</v>
      </c>
      <c r="B18" s="290">
        <f>+'BUDGET '!B32</f>
        <v>0</v>
      </c>
      <c r="C18" s="221">
        <f>+'BUDGET '!C32</f>
        <v>0</v>
      </c>
      <c r="D18" s="281">
        <f t="shared" si="0"/>
        <v>0</v>
      </c>
      <c r="E18" s="222">
        <f>+'BUDGET '!AC32</f>
        <v>0</v>
      </c>
      <c r="F18" s="219"/>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row>
    <row r="19" spans="1:98" x14ac:dyDescent="0.2">
      <c r="A19" s="289">
        <f t="shared" si="1"/>
        <v>12</v>
      </c>
      <c r="B19" s="290">
        <f>+'BUDGET '!B33</f>
        <v>0</v>
      </c>
      <c r="C19" s="221">
        <f>+'BUDGET '!C33</f>
        <v>0</v>
      </c>
      <c r="D19" s="281">
        <f t="shared" si="0"/>
        <v>0</v>
      </c>
      <c r="E19" s="222">
        <f>+'BUDGET '!AC33</f>
        <v>0</v>
      </c>
      <c r="F19" s="219"/>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row>
    <row r="20" spans="1:98" x14ac:dyDescent="0.2">
      <c r="A20" s="289">
        <f t="shared" si="1"/>
        <v>13</v>
      </c>
      <c r="B20" s="290">
        <f>+'BUDGET '!B34</f>
        <v>0</v>
      </c>
      <c r="C20" s="221">
        <f>+'BUDGET '!C34</f>
        <v>0</v>
      </c>
      <c r="D20" s="281">
        <f t="shared" si="0"/>
        <v>0</v>
      </c>
      <c r="E20" s="222">
        <f>+'BUDGET '!AC34</f>
        <v>0</v>
      </c>
      <c r="F20" s="219"/>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row>
    <row r="21" spans="1:98" x14ac:dyDescent="0.2">
      <c r="A21" s="289">
        <f t="shared" si="1"/>
        <v>14</v>
      </c>
      <c r="B21" s="290">
        <f>+'BUDGET '!B35</f>
        <v>0</v>
      </c>
      <c r="C21" s="221">
        <f>+'BUDGET '!C35</f>
        <v>0</v>
      </c>
      <c r="D21" s="281">
        <f t="shared" si="0"/>
        <v>0</v>
      </c>
      <c r="E21" s="222">
        <f>+'BUDGET '!AC35</f>
        <v>0</v>
      </c>
      <c r="F21" s="219"/>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row>
    <row r="22" spans="1:98" x14ac:dyDescent="0.2">
      <c r="A22" s="289">
        <f t="shared" si="1"/>
        <v>15</v>
      </c>
      <c r="B22" s="290">
        <f>+'BUDGET '!B36</f>
        <v>0</v>
      </c>
      <c r="C22" s="221">
        <f>+'BUDGET '!C36</f>
        <v>0</v>
      </c>
      <c r="D22" s="281">
        <f t="shared" si="0"/>
        <v>0</v>
      </c>
      <c r="E22" s="222">
        <f>+'BUDGET '!AC36</f>
        <v>0</v>
      </c>
      <c r="F22" s="219"/>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row>
    <row r="23" spans="1:98" x14ac:dyDescent="0.2">
      <c r="A23" s="289">
        <f t="shared" si="1"/>
        <v>16</v>
      </c>
      <c r="B23" s="290">
        <f>+'BUDGET '!B37</f>
        <v>0</v>
      </c>
      <c r="C23" s="221">
        <f>+'BUDGET '!C37</f>
        <v>0</v>
      </c>
      <c r="D23" s="281">
        <f t="shared" si="0"/>
        <v>0</v>
      </c>
      <c r="E23" s="222">
        <f>+'BUDGET '!AC37</f>
        <v>0</v>
      </c>
      <c r="F23" s="219"/>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row>
    <row r="24" spans="1:98" x14ac:dyDescent="0.2">
      <c r="A24" s="289">
        <f t="shared" si="1"/>
        <v>17</v>
      </c>
      <c r="B24" s="290">
        <f>+'BUDGET '!B38</f>
        <v>0</v>
      </c>
      <c r="C24" s="221">
        <f>+'BUDGET '!C38</f>
        <v>0</v>
      </c>
      <c r="D24" s="281">
        <f t="shared" si="0"/>
        <v>0</v>
      </c>
      <c r="E24" s="222">
        <f>+'BUDGET '!AC38</f>
        <v>0</v>
      </c>
      <c r="F24" s="219"/>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row>
    <row r="25" spans="1:98" s="277" customFormat="1" x14ac:dyDescent="0.2">
      <c r="A25" s="289">
        <f t="shared" si="1"/>
        <v>18</v>
      </c>
      <c r="B25" s="290">
        <f>+'BUDGET '!B39</f>
        <v>0</v>
      </c>
      <c r="C25" s="221">
        <f>+'BUDGET '!C39</f>
        <v>0</v>
      </c>
      <c r="D25" s="281">
        <f t="shared" si="0"/>
        <v>0</v>
      </c>
      <c r="E25" s="222">
        <f>+'BUDGET '!AC39</f>
        <v>0</v>
      </c>
      <c r="F25" s="287"/>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row>
    <row r="26" spans="1:98" s="277" customFormat="1" x14ac:dyDescent="0.2">
      <c r="A26" s="289">
        <f t="shared" si="1"/>
        <v>19</v>
      </c>
      <c r="B26" s="290">
        <f>+'BUDGET '!B40</f>
        <v>0</v>
      </c>
      <c r="C26" s="221">
        <f>+'BUDGET '!C40</f>
        <v>0</v>
      </c>
      <c r="D26" s="281">
        <f t="shared" si="0"/>
        <v>0</v>
      </c>
      <c r="E26" s="222">
        <f>+'BUDGET '!AC40</f>
        <v>0</v>
      </c>
      <c r="F26" s="287"/>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row>
    <row r="27" spans="1:98" s="277" customFormat="1" x14ac:dyDescent="0.2">
      <c r="A27" s="289">
        <f t="shared" si="1"/>
        <v>20</v>
      </c>
      <c r="B27" s="290">
        <f>+'BUDGET '!B41</f>
        <v>0</v>
      </c>
      <c r="C27" s="221">
        <f>+'BUDGET '!C41</f>
        <v>0</v>
      </c>
      <c r="D27" s="281">
        <f t="shared" si="0"/>
        <v>0</v>
      </c>
      <c r="E27" s="222">
        <f>+'BUDGET '!AC41</f>
        <v>0</v>
      </c>
      <c r="F27" s="287"/>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row>
    <row r="28" spans="1:98" s="277" customFormat="1" x14ac:dyDescent="0.2">
      <c r="A28" s="289">
        <f t="shared" si="1"/>
        <v>21</v>
      </c>
      <c r="B28" s="290">
        <f>+'BUDGET '!B42</f>
        <v>0</v>
      </c>
      <c r="C28" s="221">
        <f>+'BUDGET '!C42</f>
        <v>0</v>
      </c>
      <c r="D28" s="281">
        <f t="shared" si="0"/>
        <v>0</v>
      </c>
      <c r="E28" s="222">
        <f>+'BUDGET '!AC42</f>
        <v>0</v>
      </c>
      <c r="F28" s="287"/>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row>
    <row r="29" spans="1:98" s="277" customFormat="1" x14ac:dyDescent="0.2">
      <c r="A29" s="289">
        <f t="shared" si="1"/>
        <v>22</v>
      </c>
      <c r="B29" s="290">
        <f>+'BUDGET '!B43</f>
        <v>0</v>
      </c>
      <c r="C29" s="221">
        <f>+'BUDGET '!C43</f>
        <v>0</v>
      </c>
      <c r="D29" s="281">
        <f t="shared" si="0"/>
        <v>0</v>
      </c>
      <c r="E29" s="222">
        <f>+'BUDGET '!AC43</f>
        <v>0</v>
      </c>
      <c r="F29" s="287"/>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row>
    <row r="30" spans="1:98" s="277" customFormat="1" x14ac:dyDescent="0.2">
      <c r="A30" s="289">
        <f t="shared" si="1"/>
        <v>23</v>
      </c>
      <c r="B30" s="290">
        <f>+'BUDGET '!B44</f>
        <v>0</v>
      </c>
      <c r="C30" s="221">
        <f>+'BUDGET '!C44</f>
        <v>0</v>
      </c>
      <c r="D30" s="281">
        <f t="shared" si="0"/>
        <v>0</v>
      </c>
      <c r="E30" s="222">
        <f>+'BUDGET '!AC44</f>
        <v>0</v>
      </c>
      <c r="F30" s="287"/>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row>
    <row r="31" spans="1:98" s="277" customFormat="1" x14ac:dyDescent="0.2">
      <c r="A31" s="289">
        <f t="shared" si="1"/>
        <v>24</v>
      </c>
      <c r="B31" s="290">
        <f>+'BUDGET '!B45</f>
        <v>0</v>
      </c>
      <c r="C31" s="221">
        <f>+'BUDGET '!C45</f>
        <v>0</v>
      </c>
      <c r="D31" s="281">
        <f t="shared" si="0"/>
        <v>0</v>
      </c>
      <c r="E31" s="222">
        <f>+'BUDGET '!AC45</f>
        <v>0</v>
      </c>
      <c r="F31" s="287"/>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c r="CD31" s="288"/>
      <c r="CE31" s="288"/>
      <c r="CF31" s="288"/>
      <c r="CG31" s="288"/>
      <c r="CH31" s="288"/>
      <c r="CI31" s="288"/>
      <c r="CJ31" s="288"/>
      <c r="CK31" s="288"/>
      <c r="CL31" s="288"/>
      <c r="CM31" s="288"/>
      <c r="CN31" s="288"/>
      <c r="CO31" s="288"/>
      <c r="CP31" s="288"/>
      <c r="CQ31" s="288"/>
      <c r="CR31" s="288"/>
      <c r="CS31" s="288"/>
      <c r="CT31" s="288"/>
    </row>
    <row r="32" spans="1:98" x14ac:dyDescent="0.2">
      <c r="A32" s="289">
        <f t="shared" si="1"/>
        <v>25</v>
      </c>
      <c r="B32" s="290">
        <f>+'BUDGET '!B46</f>
        <v>0</v>
      </c>
      <c r="C32" s="221">
        <f>+'BUDGET '!C46</f>
        <v>0</v>
      </c>
      <c r="D32" s="281">
        <f t="shared" si="0"/>
        <v>0</v>
      </c>
      <c r="E32" s="222">
        <f>+'BUDGET '!AC46</f>
        <v>0</v>
      </c>
      <c r="F32" s="219"/>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S32" s="220"/>
      <c r="BT32" s="220"/>
      <c r="BU32" s="220"/>
      <c r="BV32" s="220"/>
      <c r="BW32" s="220"/>
      <c r="BX32" s="220"/>
      <c r="BY32" s="220"/>
      <c r="BZ32" s="220"/>
      <c r="CA32" s="220"/>
      <c r="CB32" s="220"/>
      <c r="CC32" s="220"/>
      <c r="CD32" s="220"/>
      <c r="CE32" s="220"/>
      <c r="CF32" s="220"/>
      <c r="CG32" s="220"/>
      <c r="CH32" s="220"/>
      <c r="CI32" s="220"/>
      <c r="CJ32" s="220"/>
      <c r="CK32" s="220"/>
      <c r="CL32" s="220"/>
      <c r="CM32" s="220"/>
      <c r="CN32" s="220"/>
      <c r="CO32" s="220"/>
      <c r="CP32" s="220"/>
      <c r="CQ32" s="220"/>
      <c r="CR32" s="220"/>
      <c r="CS32" s="220"/>
      <c r="CT32" s="220"/>
    </row>
    <row r="33" spans="1:98" x14ac:dyDescent="0.2">
      <c r="A33" s="289">
        <f t="shared" si="1"/>
        <v>26</v>
      </c>
      <c r="B33" s="223" t="s">
        <v>105</v>
      </c>
      <c r="C33" s="224"/>
      <c r="D33" s="281">
        <f t="shared" si="0"/>
        <v>0</v>
      </c>
      <c r="E33" s="222">
        <f>+'BUDGET '!AC59</f>
        <v>0</v>
      </c>
      <c r="F33" s="219"/>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220"/>
      <c r="CF33" s="220"/>
      <c r="CG33" s="220"/>
      <c r="CH33" s="220"/>
      <c r="CI33" s="220"/>
      <c r="CJ33" s="220"/>
      <c r="CK33" s="220"/>
      <c r="CL33" s="220"/>
      <c r="CM33" s="220"/>
      <c r="CN33" s="220"/>
      <c r="CO33" s="220"/>
      <c r="CP33" s="220"/>
      <c r="CQ33" s="220"/>
      <c r="CR33" s="220"/>
      <c r="CS33" s="220"/>
      <c r="CT33" s="220"/>
    </row>
    <row r="34" spans="1:98" x14ac:dyDescent="0.2">
      <c r="A34" s="289">
        <f t="shared" si="1"/>
        <v>27</v>
      </c>
      <c r="B34" s="278"/>
      <c r="C34" s="224"/>
      <c r="D34" s="281"/>
      <c r="E34" s="281"/>
      <c r="F34" s="219"/>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20"/>
      <c r="CB34" s="220"/>
      <c r="CC34" s="220"/>
      <c r="CD34" s="220"/>
      <c r="CE34" s="220"/>
      <c r="CF34" s="220"/>
      <c r="CG34" s="220"/>
      <c r="CH34" s="220"/>
      <c r="CI34" s="220"/>
      <c r="CJ34" s="220"/>
      <c r="CK34" s="220"/>
      <c r="CL34" s="220"/>
      <c r="CM34" s="220"/>
      <c r="CN34" s="220"/>
      <c r="CO34" s="220"/>
      <c r="CP34" s="220"/>
      <c r="CQ34" s="220"/>
      <c r="CR34" s="220"/>
      <c r="CS34" s="220"/>
      <c r="CT34" s="220"/>
    </row>
    <row r="35" spans="1:98" ht="15" x14ac:dyDescent="0.25">
      <c r="A35" s="289">
        <f t="shared" si="1"/>
        <v>28</v>
      </c>
      <c r="B35" s="225" t="s">
        <v>106</v>
      </c>
      <c r="C35" s="226"/>
      <c r="D35" s="281">
        <f>SUM(D6:D34)</f>
        <v>0</v>
      </c>
      <c r="E35" s="281">
        <f>SUM(E6:E34)</f>
        <v>0</v>
      </c>
      <c r="F35" s="219"/>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0"/>
      <c r="CL35" s="220"/>
      <c r="CM35" s="220"/>
      <c r="CN35" s="220"/>
      <c r="CO35" s="220"/>
      <c r="CP35" s="220"/>
      <c r="CQ35" s="220"/>
      <c r="CR35" s="220"/>
      <c r="CS35" s="220"/>
      <c r="CT35" s="220"/>
    </row>
    <row r="36" spans="1:98" ht="15" x14ac:dyDescent="0.25">
      <c r="A36" s="289">
        <f t="shared" si="1"/>
        <v>29</v>
      </c>
      <c r="B36" s="225"/>
      <c r="C36" s="226"/>
      <c r="D36" s="281"/>
      <c r="E36" s="281"/>
      <c r="F36" s="219"/>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0"/>
      <c r="BR36" s="220"/>
      <c r="BS36" s="220"/>
      <c r="BT36" s="220"/>
      <c r="BU36" s="220"/>
      <c r="BV36" s="220"/>
      <c r="BW36" s="220"/>
      <c r="BX36" s="220"/>
      <c r="BY36" s="220"/>
      <c r="BZ36" s="220"/>
      <c r="CA36" s="220"/>
      <c r="CB36" s="220"/>
      <c r="CC36" s="220"/>
      <c r="CD36" s="220"/>
      <c r="CE36" s="220"/>
      <c r="CF36" s="220"/>
      <c r="CG36" s="220"/>
      <c r="CH36" s="220"/>
      <c r="CI36" s="220"/>
      <c r="CJ36" s="220"/>
      <c r="CK36" s="220"/>
      <c r="CL36" s="220"/>
      <c r="CM36" s="220"/>
      <c r="CN36" s="220"/>
      <c r="CO36" s="220"/>
      <c r="CP36" s="220"/>
      <c r="CQ36" s="220"/>
      <c r="CR36" s="220"/>
      <c r="CS36" s="220"/>
      <c r="CT36" s="220"/>
    </row>
    <row r="37" spans="1:98" ht="15.75" thickBot="1" x14ac:dyDescent="0.3">
      <c r="A37" s="289">
        <f t="shared" si="1"/>
        <v>30</v>
      </c>
      <c r="B37" s="227" t="s">
        <v>107</v>
      </c>
      <c r="C37" s="226"/>
      <c r="D37" s="228">
        <f>SUM(E37:E37)</f>
        <v>0</v>
      </c>
      <c r="E37" s="229">
        <f>+'BUDGET '!AC78</f>
        <v>0</v>
      </c>
      <c r="F37" s="23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220"/>
      <c r="CL37" s="220"/>
      <c r="CM37" s="220"/>
      <c r="CN37" s="220"/>
      <c r="CO37" s="220"/>
      <c r="CP37" s="220"/>
      <c r="CQ37" s="220"/>
      <c r="CR37" s="220"/>
      <c r="CS37" s="220"/>
      <c r="CT37" s="220"/>
    </row>
    <row r="38" spans="1:98" ht="15.75" thickBot="1" x14ac:dyDescent="0.3">
      <c r="A38" s="289">
        <f>A37+1</f>
        <v>31</v>
      </c>
      <c r="B38" s="231" t="s">
        <v>108</v>
      </c>
      <c r="C38" s="232"/>
      <c r="D38" s="233">
        <f>+D37+D35</f>
        <v>0</v>
      </c>
      <c r="E38" s="233">
        <f>+E37+E35</f>
        <v>0</v>
      </c>
      <c r="F38" s="234"/>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0"/>
      <c r="CD38" s="220"/>
      <c r="CE38" s="220"/>
      <c r="CF38" s="220"/>
      <c r="CG38" s="220"/>
      <c r="CH38" s="220"/>
      <c r="CI38" s="220"/>
      <c r="CJ38" s="220"/>
      <c r="CK38" s="220"/>
      <c r="CL38" s="220"/>
      <c r="CM38" s="220"/>
      <c r="CN38" s="220"/>
      <c r="CO38" s="220"/>
      <c r="CP38" s="220"/>
      <c r="CQ38" s="220"/>
      <c r="CR38" s="220"/>
      <c r="CS38" s="220"/>
      <c r="CT38" s="220"/>
    </row>
    <row r="39" spans="1:98" ht="13.5" thickBot="1" x14ac:dyDescent="0.25">
      <c r="A39" s="235"/>
      <c r="B39" s="236"/>
      <c r="C39" s="237"/>
      <c r="D39" s="238"/>
      <c r="E39" s="238"/>
      <c r="F39" s="239"/>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220"/>
      <c r="CQ39" s="220"/>
      <c r="CR39" s="220"/>
      <c r="CS39" s="220"/>
      <c r="CT39" s="220"/>
    </row>
    <row r="40" spans="1:98" ht="15" x14ac:dyDescent="0.25">
      <c r="A40" s="246">
        <f>A38+1</f>
        <v>32</v>
      </c>
      <c r="B40" s="247" t="s">
        <v>109</v>
      </c>
      <c r="C40" s="240"/>
      <c r="D40" s="241">
        <f>+D35</f>
        <v>0</v>
      </c>
      <c r="E40" s="241">
        <f>+E35</f>
        <v>0</v>
      </c>
      <c r="F40" s="242" t="e">
        <f>+#REF!+F35</f>
        <v>#REF!</v>
      </c>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row>
    <row r="41" spans="1:98" ht="15" x14ac:dyDescent="0.25">
      <c r="A41" s="246">
        <f>A40+1</f>
        <v>33</v>
      </c>
      <c r="B41" s="248" t="s">
        <v>110</v>
      </c>
      <c r="C41" s="249"/>
      <c r="D41" s="281">
        <f>+D37</f>
        <v>0</v>
      </c>
      <c r="E41" s="281">
        <f>+E37</f>
        <v>0</v>
      </c>
      <c r="F41" s="219"/>
      <c r="G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c r="CD41" s="220"/>
      <c r="CE41" s="220"/>
      <c r="CF41" s="220"/>
      <c r="CG41" s="220"/>
      <c r="CH41" s="220"/>
      <c r="CI41" s="220"/>
      <c r="CJ41" s="220"/>
      <c r="CK41" s="220"/>
      <c r="CL41" s="220"/>
      <c r="CM41" s="220"/>
      <c r="CN41" s="220"/>
      <c r="CO41" s="220"/>
      <c r="CP41" s="220"/>
      <c r="CQ41" s="220"/>
      <c r="CR41" s="220"/>
      <c r="CS41" s="220"/>
      <c r="CT41" s="220"/>
    </row>
    <row r="42" spans="1:98" ht="15" x14ac:dyDescent="0.25">
      <c r="A42" s="246">
        <f>A41+1</f>
        <v>34</v>
      </c>
      <c r="B42" s="248" t="s">
        <v>111</v>
      </c>
      <c r="C42" s="249"/>
      <c r="D42" s="281">
        <f>SUM(D40:D41)</f>
        <v>0</v>
      </c>
      <c r="E42" s="281">
        <f>SUM(E40:E41)</f>
        <v>0</v>
      </c>
      <c r="F42" s="219" t="e">
        <f>SUM(F40:F40)</f>
        <v>#REF!</v>
      </c>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220"/>
      <c r="CF42" s="220"/>
      <c r="CG42" s="220"/>
      <c r="CH42" s="220"/>
      <c r="CI42" s="220"/>
      <c r="CJ42" s="220"/>
      <c r="CK42" s="220"/>
      <c r="CL42" s="220"/>
      <c r="CM42" s="220"/>
      <c r="CN42" s="220"/>
      <c r="CO42" s="220"/>
      <c r="CP42" s="220"/>
      <c r="CQ42" s="220"/>
      <c r="CR42" s="220"/>
      <c r="CS42" s="220"/>
      <c r="CT42" s="220"/>
    </row>
    <row r="43" spans="1:98" ht="15.75" thickBot="1" x14ac:dyDescent="0.3">
      <c r="A43" s="246">
        <f>A42+1</f>
        <v>35</v>
      </c>
      <c r="B43" s="250" t="s">
        <v>112</v>
      </c>
      <c r="C43" s="240"/>
      <c r="D43" s="228">
        <f>SUM(E43:E43)</f>
        <v>0</v>
      </c>
      <c r="E43" s="229">
        <f>+'BUDGET '!AC86+'BUDGET '!AC93+'BUDGET '!AC99+'BUDGET '!AC113+'BUDGET '!AC131+'BUDGET '!AC139+'BUDGET '!AC147</f>
        <v>0</v>
      </c>
      <c r="F43" s="230">
        <v>0</v>
      </c>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0"/>
      <c r="CP43" s="220"/>
      <c r="CQ43" s="220"/>
      <c r="CR43" s="220"/>
      <c r="CS43" s="220"/>
      <c r="CT43" s="220"/>
    </row>
    <row r="44" spans="1:98" ht="15" x14ac:dyDescent="0.25">
      <c r="A44" s="246">
        <f>A43+1</f>
        <v>36</v>
      </c>
      <c r="B44" s="248" t="s">
        <v>113</v>
      </c>
      <c r="C44" s="249"/>
      <c r="D44" s="241">
        <f>SUM(E44:E44)</f>
        <v>0</v>
      </c>
      <c r="E44" s="241">
        <f>SUM(E42:E43)</f>
        <v>0</v>
      </c>
      <c r="F44" s="242" t="e">
        <f>SUM(F42:F43)</f>
        <v>#REF!</v>
      </c>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220"/>
      <c r="CF44" s="220"/>
      <c r="CG44" s="220"/>
      <c r="CH44" s="220"/>
      <c r="CI44" s="220"/>
      <c r="CJ44" s="220"/>
      <c r="CK44" s="220"/>
      <c r="CL44" s="220"/>
      <c r="CM44" s="220"/>
      <c r="CN44" s="220"/>
      <c r="CO44" s="220"/>
      <c r="CP44" s="220"/>
      <c r="CQ44" s="220"/>
      <c r="CR44" s="220"/>
      <c r="CS44" s="220"/>
      <c r="CT44" s="220"/>
    </row>
    <row r="45" spans="1:98" ht="15.75" thickBot="1" x14ac:dyDescent="0.3">
      <c r="A45" s="243">
        <f>+A44+1</f>
        <v>37</v>
      </c>
      <c r="B45" s="251" t="s">
        <v>114</v>
      </c>
      <c r="C45" s="252"/>
      <c r="D45" s="253" t="e">
        <f>D43/D44</f>
        <v>#DIV/0!</v>
      </c>
      <c r="E45" s="254" t="e">
        <f>E43/E44</f>
        <v>#DIV/0!</v>
      </c>
      <c r="F45" s="255" t="e">
        <f>F43/F44</f>
        <v>#REF!</v>
      </c>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0"/>
      <c r="CO45" s="220"/>
      <c r="CP45" s="220"/>
      <c r="CQ45" s="220"/>
      <c r="CR45" s="220"/>
      <c r="CS45" s="220"/>
      <c r="CT45" s="220"/>
    </row>
    <row r="46" spans="1:98" ht="13.5" thickBot="1" x14ac:dyDescent="0.25">
      <c r="A46" s="235"/>
      <c r="B46" s="236"/>
      <c r="C46" s="237"/>
      <c r="D46" s="256"/>
      <c r="E46" s="238"/>
      <c r="F46" s="239"/>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220"/>
      <c r="CF46" s="220"/>
      <c r="CG46" s="220"/>
      <c r="CH46" s="220"/>
      <c r="CI46" s="220"/>
      <c r="CJ46" s="220"/>
      <c r="CK46" s="220"/>
      <c r="CL46" s="220"/>
      <c r="CM46" s="220"/>
      <c r="CN46" s="220"/>
      <c r="CO46" s="220"/>
      <c r="CP46" s="220"/>
      <c r="CQ46" s="220"/>
      <c r="CR46" s="220"/>
      <c r="CS46" s="220"/>
      <c r="CT46" s="220"/>
    </row>
    <row r="47" spans="1:98" ht="15" x14ac:dyDescent="0.25">
      <c r="A47" s="246">
        <f>+A45+1</f>
        <v>38</v>
      </c>
      <c r="B47" s="247" t="s">
        <v>185</v>
      </c>
      <c r="C47" s="240"/>
      <c r="D47" s="257"/>
      <c r="E47" s="258">
        <f>SUM('STAFF ALLOCATION'!G46:M46)</f>
        <v>0</v>
      </c>
      <c r="F47" s="259">
        <v>1.375</v>
      </c>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c r="CB47" s="220"/>
      <c r="CC47" s="220"/>
      <c r="CD47" s="220"/>
      <c r="CE47" s="220"/>
      <c r="CF47" s="220"/>
      <c r="CG47" s="220"/>
      <c r="CH47" s="220"/>
      <c r="CI47" s="220"/>
      <c r="CJ47" s="220"/>
      <c r="CK47" s="220"/>
      <c r="CL47" s="220"/>
      <c r="CM47" s="220"/>
      <c r="CN47" s="220"/>
      <c r="CO47" s="220"/>
      <c r="CP47" s="220"/>
      <c r="CQ47" s="220"/>
      <c r="CR47" s="220"/>
      <c r="CS47" s="220"/>
      <c r="CT47" s="220"/>
    </row>
    <row r="48" spans="1:98" ht="15" x14ac:dyDescent="0.25">
      <c r="A48" s="289">
        <f>A47+1</f>
        <v>39</v>
      </c>
      <c r="B48" s="248" t="s">
        <v>115</v>
      </c>
      <c r="C48" s="249"/>
      <c r="D48" s="257"/>
      <c r="E48" s="260">
        <f>SUM(E47:E47)</f>
        <v>0</v>
      </c>
      <c r="F48" s="261">
        <v>1.375</v>
      </c>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0"/>
      <c r="BR48" s="220"/>
      <c r="BS48" s="220"/>
      <c r="BT48" s="220"/>
      <c r="BU48" s="220"/>
      <c r="BV48" s="220"/>
      <c r="BW48" s="220"/>
      <c r="BX48" s="220"/>
      <c r="BY48" s="220"/>
      <c r="BZ48" s="220"/>
      <c r="CA48" s="220"/>
      <c r="CB48" s="220"/>
      <c r="CC48" s="220"/>
      <c r="CD48" s="220"/>
      <c r="CE48" s="220"/>
      <c r="CF48" s="220"/>
      <c r="CG48" s="220"/>
      <c r="CH48" s="220"/>
      <c r="CI48" s="220"/>
      <c r="CJ48" s="220"/>
      <c r="CK48" s="220"/>
      <c r="CL48" s="220"/>
      <c r="CM48" s="220"/>
      <c r="CN48" s="220"/>
      <c r="CO48" s="220"/>
      <c r="CP48" s="220"/>
      <c r="CQ48" s="220"/>
      <c r="CR48" s="220"/>
      <c r="CS48" s="220"/>
      <c r="CT48" s="220"/>
    </row>
    <row r="49" spans="1:98" ht="15.75" thickBot="1" x14ac:dyDescent="0.3">
      <c r="A49" s="289">
        <f>+A48+1</f>
        <v>40</v>
      </c>
      <c r="B49" s="262" t="s">
        <v>116</v>
      </c>
      <c r="C49" s="249"/>
      <c r="D49" s="281"/>
      <c r="E49" s="281" t="e">
        <f>E42/E48</f>
        <v>#DIV/0!</v>
      </c>
      <c r="F49" s="219" t="e">
        <f>F42/F48</f>
        <v>#REF!</v>
      </c>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c r="CD49" s="220"/>
      <c r="CE49" s="220"/>
      <c r="CF49" s="220"/>
      <c r="CG49" s="220"/>
      <c r="CH49" s="220"/>
      <c r="CI49" s="220"/>
      <c r="CJ49" s="220"/>
      <c r="CK49" s="220"/>
      <c r="CL49" s="220"/>
      <c r="CM49" s="220"/>
      <c r="CN49" s="220"/>
      <c r="CO49" s="220"/>
      <c r="CP49" s="220"/>
      <c r="CQ49" s="220"/>
      <c r="CR49" s="220"/>
      <c r="CS49" s="220"/>
      <c r="CT49" s="220"/>
    </row>
    <row r="50" spans="1:98" s="277" customFormat="1" ht="13.5" thickBot="1" x14ac:dyDescent="0.25">
      <c r="A50" s="235"/>
      <c r="B50" s="236"/>
      <c r="C50" s="237"/>
      <c r="D50" s="237"/>
      <c r="E50" s="293"/>
      <c r="F50" s="294"/>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c r="BT50" s="288"/>
      <c r="BU50" s="288"/>
      <c r="BV50" s="288"/>
      <c r="BW50" s="288"/>
      <c r="BX50" s="288"/>
      <c r="BY50" s="288"/>
      <c r="BZ50" s="288"/>
      <c r="CA50" s="288"/>
      <c r="CB50" s="288"/>
      <c r="CC50" s="288"/>
      <c r="CD50" s="288"/>
      <c r="CE50" s="288"/>
      <c r="CF50" s="288"/>
      <c r="CG50" s="288"/>
      <c r="CH50" s="288"/>
      <c r="CI50" s="288"/>
      <c r="CJ50" s="288"/>
      <c r="CK50" s="288"/>
      <c r="CL50" s="288"/>
      <c r="CM50" s="288"/>
      <c r="CN50" s="288"/>
      <c r="CO50" s="288"/>
      <c r="CP50" s="288"/>
      <c r="CQ50" s="288"/>
      <c r="CR50" s="288"/>
      <c r="CS50" s="288"/>
      <c r="CT50" s="288"/>
    </row>
    <row r="51" spans="1:98" s="277" customFormat="1" ht="15.75" thickBot="1" x14ac:dyDescent="0.3">
      <c r="A51" s="295">
        <f>+A49+1</f>
        <v>41</v>
      </c>
      <c r="B51" s="296" t="s">
        <v>197</v>
      </c>
      <c r="C51" s="297"/>
      <c r="D51" s="298"/>
      <c r="E51" s="222">
        <f>+'BUDGET SUMMARY'!G37+'BUDGET SUMMARY'!I37</f>
        <v>0</v>
      </c>
      <c r="F51" s="299"/>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88"/>
      <c r="BR51" s="288"/>
      <c r="BS51" s="288"/>
      <c r="BT51" s="288"/>
      <c r="BU51" s="288"/>
      <c r="BV51" s="288"/>
      <c r="BW51" s="288"/>
      <c r="BX51" s="288"/>
      <c r="BY51" s="288"/>
      <c r="BZ51" s="288"/>
      <c r="CA51" s="288"/>
      <c r="CB51" s="288"/>
      <c r="CC51" s="288"/>
      <c r="CD51" s="288"/>
      <c r="CE51" s="288"/>
      <c r="CF51" s="288"/>
      <c r="CG51" s="288"/>
      <c r="CH51" s="288"/>
      <c r="CI51" s="288"/>
      <c r="CJ51" s="288"/>
      <c r="CK51" s="288"/>
      <c r="CL51" s="288"/>
      <c r="CM51" s="288"/>
      <c r="CN51" s="288"/>
      <c r="CO51" s="288"/>
      <c r="CP51" s="288"/>
      <c r="CQ51" s="288"/>
      <c r="CR51" s="288"/>
      <c r="CS51" s="288"/>
      <c r="CT51" s="288"/>
    </row>
    <row r="52" spans="1:98" s="277" customFormat="1" ht="15" x14ac:dyDescent="0.25">
      <c r="A52" s="295">
        <f>+A51+1</f>
        <v>42</v>
      </c>
      <c r="B52" s="62" t="s">
        <v>198</v>
      </c>
      <c r="C52" s="224"/>
      <c r="D52" s="281"/>
      <c r="E52" s="222">
        <f>+'BUDGET SUMMARY'!H37+'BUDGET SUMMARY'!J37</f>
        <v>0</v>
      </c>
      <c r="F52" s="300"/>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288"/>
      <c r="BT52" s="288"/>
      <c r="BU52" s="288"/>
      <c r="BV52" s="288"/>
      <c r="BW52" s="288"/>
      <c r="BX52" s="288"/>
      <c r="BY52" s="288"/>
      <c r="BZ52" s="288"/>
      <c r="CA52" s="288"/>
      <c r="CB52" s="288"/>
      <c r="CC52" s="288"/>
      <c r="CD52" s="288"/>
      <c r="CE52" s="288"/>
      <c r="CF52" s="288"/>
      <c r="CG52" s="288"/>
      <c r="CH52" s="288"/>
      <c r="CI52" s="288"/>
      <c r="CJ52" s="288"/>
      <c r="CK52" s="288"/>
      <c r="CL52" s="288"/>
      <c r="CM52" s="288"/>
      <c r="CN52" s="288"/>
      <c r="CO52" s="288"/>
      <c r="CP52" s="288"/>
      <c r="CQ52" s="288"/>
      <c r="CR52" s="288"/>
      <c r="CS52" s="288"/>
      <c r="CT52" s="288"/>
    </row>
    <row r="53" spans="1:98" s="277" customFormat="1" ht="15.75" thickBot="1" x14ac:dyDescent="0.3">
      <c r="A53" s="301">
        <f>+A52+1</f>
        <v>43</v>
      </c>
      <c r="B53" s="302" t="s">
        <v>158</v>
      </c>
      <c r="C53" s="244"/>
      <c r="D53" s="303"/>
      <c r="E53" s="245" t="e">
        <f>E52/E44</f>
        <v>#DIV/0!</v>
      </c>
      <c r="F53" s="304"/>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c r="BT53" s="288"/>
      <c r="BU53" s="288"/>
      <c r="BV53" s="288"/>
      <c r="BW53" s="288"/>
      <c r="BX53" s="288"/>
      <c r="BY53" s="288"/>
      <c r="BZ53" s="288"/>
      <c r="CA53" s="288"/>
      <c r="CB53" s="288"/>
      <c r="CC53" s="288"/>
      <c r="CD53" s="288"/>
      <c r="CE53" s="288"/>
      <c r="CF53" s="288"/>
      <c r="CG53" s="288"/>
      <c r="CH53" s="288"/>
      <c r="CI53" s="288"/>
      <c r="CJ53" s="288"/>
      <c r="CK53" s="288"/>
      <c r="CL53" s="288"/>
      <c r="CM53" s="288"/>
      <c r="CN53" s="288"/>
      <c r="CO53" s="288"/>
      <c r="CP53" s="288"/>
      <c r="CQ53" s="288"/>
      <c r="CR53" s="288"/>
      <c r="CS53" s="288"/>
      <c r="CT53" s="288"/>
    </row>
    <row r="54" spans="1:98" s="277" customFormat="1" ht="15.75" thickBot="1" x14ac:dyDescent="0.3">
      <c r="A54" s="301">
        <f>+A53+1</f>
        <v>44</v>
      </c>
      <c r="B54" s="341" t="str">
        <f>+'BUDGET '!A167</f>
        <v>WIOA WORK EXER + EST OPERATING COSTS</v>
      </c>
      <c r="C54" s="337"/>
      <c r="D54" s="342" t="s">
        <v>135</v>
      </c>
      <c r="E54" s="338" t="e">
        <f>+'BUDGET SUMMARY'!F39</f>
        <v>#DIV/0!</v>
      </c>
      <c r="F54" s="255"/>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288"/>
      <c r="BS54" s="288"/>
      <c r="BT54" s="288"/>
      <c r="BU54" s="288"/>
      <c r="BV54" s="288"/>
      <c r="BW54" s="288"/>
      <c r="BX54" s="288"/>
      <c r="BY54" s="288"/>
      <c r="BZ54" s="288"/>
      <c r="CA54" s="288"/>
      <c r="CB54" s="288"/>
      <c r="CC54" s="288"/>
      <c r="CD54" s="288"/>
      <c r="CE54" s="288"/>
      <c r="CF54" s="288"/>
      <c r="CG54" s="288"/>
      <c r="CH54" s="288"/>
      <c r="CI54" s="288"/>
      <c r="CJ54" s="288"/>
      <c r="CK54" s="288"/>
      <c r="CL54" s="288"/>
      <c r="CM54" s="288"/>
      <c r="CN54" s="288"/>
      <c r="CO54" s="288"/>
      <c r="CP54" s="288"/>
      <c r="CQ54" s="288"/>
      <c r="CR54" s="288"/>
      <c r="CS54" s="288"/>
      <c r="CT54" s="288"/>
    </row>
    <row r="55" spans="1:98" s="277" customFormat="1" ht="13.5" thickBot="1" x14ac:dyDescent="0.25">
      <c r="A55" s="305"/>
      <c r="B55" s="306"/>
      <c r="C55" s="307"/>
      <c r="D55" s="308"/>
      <c r="E55" s="308"/>
      <c r="F55" s="309"/>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8"/>
      <c r="BR55" s="288"/>
      <c r="BS55" s="288"/>
      <c r="BT55" s="288"/>
      <c r="BU55" s="288"/>
      <c r="BV55" s="288"/>
      <c r="BW55" s="288"/>
      <c r="BX55" s="288"/>
      <c r="BY55" s="288"/>
      <c r="BZ55" s="288"/>
      <c r="CA55" s="288"/>
      <c r="CB55" s="288"/>
      <c r="CC55" s="288"/>
      <c r="CD55" s="288"/>
      <c r="CE55" s="288"/>
      <c r="CF55" s="288"/>
      <c r="CG55" s="288"/>
      <c r="CH55" s="288"/>
      <c r="CI55" s="288"/>
      <c r="CJ55" s="288"/>
      <c r="CK55" s="288"/>
      <c r="CL55" s="288"/>
      <c r="CM55" s="288"/>
      <c r="CN55" s="288"/>
      <c r="CO55" s="288"/>
      <c r="CP55" s="288"/>
      <c r="CQ55" s="288"/>
      <c r="CR55" s="288"/>
      <c r="CS55" s="288"/>
      <c r="CT55" s="288"/>
    </row>
    <row r="56" spans="1:98" s="277" customFormat="1" ht="13.5" thickBot="1" x14ac:dyDescent="0.25">
      <c r="A56" s="292"/>
      <c r="B56" s="272"/>
      <c r="C56" s="273"/>
      <c r="D56" s="273"/>
      <c r="E56" s="310"/>
      <c r="F56" s="311"/>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88"/>
      <c r="BU56" s="288"/>
      <c r="BV56" s="288"/>
      <c r="BW56" s="288"/>
      <c r="BX56" s="288"/>
      <c r="BY56" s="288"/>
      <c r="BZ56" s="288"/>
      <c r="CA56" s="288"/>
      <c r="CB56" s="288"/>
      <c r="CC56" s="288"/>
      <c r="CD56" s="288"/>
      <c r="CE56" s="288"/>
      <c r="CF56" s="288"/>
      <c r="CG56" s="288"/>
      <c r="CH56" s="288"/>
      <c r="CI56" s="288"/>
      <c r="CJ56" s="288"/>
      <c r="CK56" s="288"/>
      <c r="CL56" s="288"/>
      <c r="CM56" s="288"/>
      <c r="CN56" s="288"/>
      <c r="CO56" s="288"/>
      <c r="CP56" s="288"/>
      <c r="CQ56" s="288"/>
      <c r="CR56" s="288"/>
      <c r="CS56" s="288"/>
      <c r="CT56" s="288"/>
    </row>
    <row r="57" spans="1:98" ht="13.5" thickTop="1" x14ac:dyDescent="0.2">
      <c r="A57" s="277"/>
      <c r="C57"/>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20"/>
      <c r="CD57" s="220"/>
      <c r="CE57" s="220"/>
      <c r="CF57" s="220"/>
      <c r="CG57" s="220"/>
      <c r="CH57" s="220"/>
      <c r="CI57" s="220"/>
      <c r="CJ57" s="220"/>
      <c r="CK57" s="220"/>
      <c r="CL57" s="220"/>
      <c r="CM57" s="220"/>
      <c r="CN57" s="220"/>
      <c r="CO57" s="220"/>
      <c r="CP57" s="220"/>
      <c r="CQ57" s="220"/>
      <c r="CR57" s="220"/>
      <c r="CS57" s="220"/>
      <c r="CT57" s="220"/>
    </row>
    <row r="58" spans="1:98" ht="15.75" x14ac:dyDescent="0.25">
      <c r="A58" s="313" t="s">
        <v>128</v>
      </c>
      <c r="C58"/>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row>
    <row r="59" spans="1:98" x14ac:dyDescent="0.2">
      <c r="A59" s="277"/>
      <c r="C59"/>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c r="CB59" s="220"/>
      <c r="CC59" s="220"/>
      <c r="CD59" s="220"/>
      <c r="CE59" s="220"/>
      <c r="CF59" s="220"/>
      <c r="CG59" s="220"/>
      <c r="CH59" s="220"/>
      <c r="CI59" s="220"/>
      <c r="CJ59" s="220"/>
      <c r="CK59" s="220"/>
      <c r="CL59" s="220"/>
      <c r="CM59" s="220"/>
      <c r="CN59" s="220"/>
      <c r="CO59" s="220"/>
      <c r="CP59" s="220"/>
      <c r="CQ59" s="220"/>
      <c r="CR59" s="220"/>
      <c r="CS59" s="220"/>
      <c r="CT59" s="220"/>
    </row>
    <row r="60" spans="1:98" x14ac:dyDescent="0.2">
      <c r="A60" s="277"/>
      <c r="C6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row>
    <row r="61" spans="1:98" x14ac:dyDescent="0.2">
      <c r="A61" s="277"/>
      <c r="C61"/>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row>
    <row r="62" spans="1:98" x14ac:dyDescent="0.2">
      <c r="A62" s="277"/>
      <c r="C62"/>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220"/>
      <c r="CF62" s="220"/>
      <c r="CG62" s="220"/>
      <c r="CH62" s="220"/>
      <c r="CI62" s="220"/>
      <c r="CJ62" s="220"/>
      <c r="CK62" s="220"/>
      <c r="CL62" s="220"/>
      <c r="CM62" s="220"/>
      <c r="CN62" s="220"/>
      <c r="CO62" s="220"/>
      <c r="CP62" s="220"/>
      <c r="CQ62" s="220"/>
      <c r="CR62" s="220"/>
      <c r="CS62" s="220"/>
      <c r="CT62" s="220"/>
    </row>
    <row r="63" spans="1:98" x14ac:dyDescent="0.2">
      <c r="A63" s="277"/>
      <c r="C63"/>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0"/>
      <c r="CD63" s="220"/>
      <c r="CE63" s="220"/>
      <c r="CF63" s="220"/>
      <c r="CG63" s="220"/>
      <c r="CH63" s="220"/>
      <c r="CI63" s="220"/>
      <c r="CJ63" s="220"/>
      <c r="CK63" s="220"/>
      <c r="CL63" s="220"/>
      <c r="CM63" s="220"/>
      <c r="CN63" s="220"/>
      <c r="CO63" s="220"/>
      <c r="CP63" s="220"/>
      <c r="CQ63" s="220"/>
      <c r="CR63" s="220"/>
      <c r="CS63" s="220"/>
      <c r="CT63" s="220"/>
    </row>
    <row r="64" spans="1:98" x14ac:dyDescent="0.2">
      <c r="A64" s="277"/>
      <c r="C64"/>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row>
    <row r="65" spans="1:98" x14ac:dyDescent="0.2">
      <c r="A65" s="277"/>
      <c r="C65"/>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row>
    <row r="66" spans="1:98" x14ac:dyDescent="0.2">
      <c r="A66" s="277"/>
      <c r="C66"/>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c r="CB66" s="220"/>
      <c r="CC66" s="220"/>
      <c r="CD66" s="220"/>
      <c r="CE66" s="220"/>
      <c r="CF66" s="220"/>
      <c r="CG66" s="220"/>
      <c r="CH66" s="220"/>
      <c r="CI66" s="220"/>
      <c r="CJ66" s="220"/>
      <c r="CK66" s="220"/>
      <c r="CL66" s="220"/>
      <c r="CM66" s="220"/>
      <c r="CN66" s="220"/>
      <c r="CO66" s="220"/>
      <c r="CP66" s="220"/>
      <c r="CQ66" s="220"/>
      <c r="CR66" s="220"/>
      <c r="CS66" s="220"/>
      <c r="CT66" s="220"/>
    </row>
    <row r="67" spans="1:98" x14ac:dyDescent="0.2">
      <c r="A67" s="277"/>
      <c r="C67"/>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220"/>
      <c r="CF67" s="220"/>
      <c r="CG67" s="220"/>
      <c r="CH67" s="220"/>
      <c r="CI67" s="220"/>
      <c r="CJ67" s="220"/>
      <c r="CK67" s="220"/>
      <c r="CL67" s="220"/>
      <c r="CM67" s="220"/>
      <c r="CN67" s="220"/>
      <c r="CO67" s="220"/>
      <c r="CP67" s="220"/>
      <c r="CQ67" s="220"/>
      <c r="CR67" s="220"/>
      <c r="CS67" s="220"/>
      <c r="CT67" s="220"/>
    </row>
    <row r="68" spans="1:98" x14ac:dyDescent="0.2">
      <c r="A68" s="277"/>
      <c r="C68"/>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row>
    <row r="69" spans="1:98" x14ac:dyDescent="0.2">
      <c r="A69" s="277"/>
      <c r="C69"/>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row>
    <row r="70" spans="1:98" x14ac:dyDescent="0.2">
      <c r="A70" s="277"/>
      <c r="C7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row>
    <row r="71" spans="1:98" x14ac:dyDescent="0.2">
      <c r="A71" s="277"/>
      <c r="C71"/>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row>
    <row r="72" spans="1:98" x14ac:dyDescent="0.2">
      <c r="A72" s="277"/>
      <c r="C72"/>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S72" s="220"/>
      <c r="BT72" s="220"/>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row>
    <row r="73" spans="1:98" x14ac:dyDescent="0.2">
      <c r="A73" s="277"/>
      <c r="C73"/>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row>
    <row r="74" spans="1:98" x14ac:dyDescent="0.2">
      <c r="A74" s="277"/>
      <c r="C74"/>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row>
    <row r="75" spans="1:98" x14ac:dyDescent="0.2">
      <c r="A75" s="277"/>
      <c r="C75"/>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row>
    <row r="76" spans="1:98" x14ac:dyDescent="0.2">
      <c r="A76" s="277"/>
      <c r="C76"/>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row>
    <row r="77" spans="1:98" x14ac:dyDescent="0.2">
      <c r="A77" s="277"/>
      <c r="C77"/>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row>
    <row r="78" spans="1:98" x14ac:dyDescent="0.2">
      <c r="A78" s="277"/>
      <c r="C78"/>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row>
    <row r="79" spans="1:98" x14ac:dyDescent="0.2">
      <c r="A79" s="277"/>
      <c r="C79"/>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row>
    <row r="80" spans="1:98" x14ac:dyDescent="0.2">
      <c r="A80" s="277"/>
      <c r="C8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0"/>
      <c r="BR80" s="220"/>
      <c r="BS80" s="220"/>
      <c r="BT80" s="220"/>
      <c r="BU80" s="220"/>
      <c r="BV80" s="220"/>
      <c r="BW80" s="220"/>
      <c r="BX80" s="220"/>
      <c r="BY80" s="220"/>
      <c r="BZ80" s="220"/>
      <c r="CA80" s="220"/>
      <c r="CB80" s="220"/>
      <c r="CC80" s="220"/>
      <c r="CD80" s="220"/>
      <c r="CE80" s="220"/>
      <c r="CF80" s="220"/>
      <c r="CG80" s="220"/>
      <c r="CH80" s="220"/>
      <c r="CI80" s="220"/>
      <c r="CJ80" s="220"/>
      <c r="CK80" s="220"/>
      <c r="CL80" s="220"/>
      <c r="CM80" s="220"/>
      <c r="CN80" s="220"/>
      <c r="CO80" s="220"/>
      <c r="CP80" s="220"/>
      <c r="CQ80" s="220"/>
      <c r="CR80" s="220"/>
      <c r="CS80" s="220"/>
      <c r="CT80" s="220"/>
    </row>
    <row r="81" spans="1:98" x14ac:dyDescent="0.2">
      <c r="A81" s="277"/>
      <c r="C81"/>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0"/>
      <c r="BN81" s="220"/>
      <c r="BO81" s="220"/>
      <c r="BP81" s="220"/>
      <c r="BQ81" s="220"/>
      <c r="BR81" s="220"/>
      <c r="BS81" s="220"/>
      <c r="BT81" s="220"/>
      <c r="BU81" s="220"/>
      <c r="BV81" s="220"/>
      <c r="BW81" s="220"/>
      <c r="BX81" s="220"/>
      <c r="BY81" s="220"/>
      <c r="BZ81" s="220"/>
      <c r="CA81" s="220"/>
      <c r="CB81" s="220"/>
      <c r="CC81" s="220"/>
      <c r="CD81" s="220"/>
      <c r="CE81" s="220"/>
      <c r="CF81" s="220"/>
      <c r="CG81" s="220"/>
      <c r="CH81" s="220"/>
      <c r="CI81" s="220"/>
      <c r="CJ81" s="220"/>
      <c r="CK81" s="220"/>
      <c r="CL81" s="220"/>
      <c r="CM81" s="220"/>
      <c r="CN81" s="220"/>
      <c r="CO81" s="220"/>
      <c r="CP81" s="220"/>
      <c r="CQ81" s="220"/>
      <c r="CR81" s="220"/>
      <c r="CS81" s="220"/>
      <c r="CT81" s="220"/>
    </row>
    <row r="82" spans="1:98" x14ac:dyDescent="0.2">
      <c r="A82" s="277"/>
      <c r="C82"/>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0"/>
      <c r="BQ82" s="220"/>
      <c r="BR82" s="220"/>
      <c r="BS82" s="220"/>
      <c r="BT82" s="220"/>
      <c r="BU82" s="220"/>
      <c r="BV82" s="220"/>
      <c r="BW82" s="220"/>
      <c r="BX82" s="220"/>
      <c r="BY82" s="220"/>
      <c r="BZ82" s="220"/>
      <c r="CA82" s="220"/>
      <c r="CB82" s="220"/>
      <c r="CC82" s="220"/>
      <c r="CD82" s="220"/>
      <c r="CE82" s="220"/>
      <c r="CF82" s="220"/>
      <c r="CG82" s="220"/>
      <c r="CH82" s="220"/>
      <c r="CI82" s="220"/>
      <c r="CJ82" s="220"/>
      <c r="CK82" s="220"/>
      <c r="CL82" s="220"/>
      <c r="CM82" s="220"/>
      <c r="CN82" s="220"/>
      <c r="CO82" s="220"/>
      <c r="CP82" s="220"/>
      <c r="CQ82" s="220"/>
      <c r="CR82" s="220"/>
      <c r="CS82" s="220"/>
      <c r="CT82" s="220"/>
    </row>
    <row r="83" spans="1:98" x14ac:dyDescent="0.2">
      <c r="A83" s="277"/>
      <c r="C83"/>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20"/>
      <c r="AM83" s="220"/>
      <c r="AN83" s="22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0"/>
      <c r="BR83" s="220"/>
      <c r="BS83" s="220"/>
      <c r="BT83" s="220"/>
      <c r="BU83" s="220"/>
      <c r="BV83" s="220"/>
      <c r="BW83" s="220"/>
      <c r="BX83" s="220"/>
      <c r="BY83" s="220"/>
      <c r="BZ83" s="220"/>
      <c r="CA83" s="220"/>
      <c r="CB83" s="220"/>
      <c r="CC83" s="220"/>
      <c r="CD83" s="220"/>
      <c r="CE83" s="220"/>
      <c r="CF83" s="220"/>
      <c r="CG83" s="220"/>
      <c r="CH83" s="220"/>
      <c r="CI83" s="220"/>
      <c r="CJ83" s="220"/>
      <c r="CK83" s="220"/>
      <c r="CL83" s="220"/>
      <c r="CM83" s="220"/>
      <c r="CN83" s="220"/>
      <c r="CO83" s="220"/>
      <c r="CP83" s="220"/>
      <c r="CQ83" s="220"/>
      <c r="CR83" s="220"/>
      <c r="CS83" s="220"/>
      <c r="CT83" s="220"/>
    </row>
    <row r="84" spans="1:98" x14ac:dyDescent="0.2">
      <c r="A84" s="277"/>
      <c r="C84"/>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c r="AL84" s="220"/>
      <c r="AM84" s="220"/>
      <c r="AN84" s="220"/>
      <c r="AO84" s="220"/>
      <c r="AP84" s="220"/>
      <c r="AQ84" s="220"/>
      <c r="AR84" s="220"/>
      <c r="AS84" s="220"/>
      <c r="AT84" s="220"/>
      <c r="AU84" s="220"/>
      <c r="AV84" s="220"/>
      <c r="AW84" s="220"/>
      <c r="AX84" s="220"/>
      <c r="AY84" s="220"/>
      <c r="AZ84" s="220"/>
      <c r="BA84" s="220"/>
      <c r="BB84" s="220"/>
      <c r="BC84" s="220"/>
      <c r="BD84" s="220"/>
      <c r="BE84" s="220"/>
      <c r="BF84" s="220"/>
      <c r="BG84" s="220"/>
      <c r="BH84" s="220"/>
      <c r="BI84" s="220"/>
      <c r="BJ84" s="220"/>
      <c r="BK84" s="220"/>
      <c r="BL84" s="220"/>
      <c r="BM84" s="220"/>
      <c r="BN84" s="220"/>
      <c r="BO84" s="220"/>
      <c r="BP84" s="220"/>
      <c r="BQ84" s="220"/>
      <c r="BR84" s="220"/>
      <c r="BS84" s="220"/>
      <c r="BT84" s="220"/>
      <c r="BU84" s="220"/>
      <c r="BV84" s="220"/>
      <c r="BW84" s="220"/>
      <c r="BX84" s="220"/>
      <c r="BY84" s="220"/>
      <c r="BZ84" s="220"/>
      <c r="CA84" s="220"/>
      <c r="CB84" s="220"/>
      <c r="CC84" s="220"/>
      <c r="CD84" s="220"/>
      <c r="CE84" s="220"/>
      <c r="CF84" s="220"/>
      <c r="CG84" s="220"/>
      <c r="CH84" s="220"/>
      <c r="CI84" s="220"/>
      <c r="CJ84" s="220"/>
      <c r="CK84" s="220"/>
      <c r="CL84" s="220"/>
      <c r="CM84" s="220"/>
      <c r="CN84" s="220"/>
      <c r="CO84" s="220"/>
      <c r="CP84" s="220"/>
      <c r="CQ84" s="220"/>
      <c r="CR84" s="220"/>
      <c r="CS84" s="220"/>
      <c r="CT84" s="220"/>
    </row>
    <row r="85" spans="1:98" x14ac:dyDescent="0.2">
      <c r="A85" s="277"/>
      <c r="C85"/>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M85" s="220"/>
      <c r="AN85" s="220"/>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0"/>
      <c r="BQ85" s="220"/>
      <c r="BR85" s="220"/>
      <c r="BS85" s="220"/>
      <c r="BT85" s="220"/>
      <c r="BU85" s="220"/>
      <c r="BV85" s="220"/>
      <c r="BW85" s="220"/>
      <c r="BX85" s="220"/>
      <c r="BY85" s="220"/>
      <c r="BZ85" s="220"/>
      <c r="CA85" s="220"/>
      <c r="CB85" s="220"/>
      <c r="CC85" s="220"/>
      <c r="CD85" s="220"/>
      <c r="CE85" s="220"/>
      <c r="CF85" s="220"/>
      <c r="CG85" s="220"/>
      <c r="CH85" s="220"/>
      <c r="CI85" s="220"/>
      <c r="CJ85" s="220"/>
      <c r="CK85" s="220"/>
      <c r="CL85" s="220"/>
      <c r="CM85" s="220"/>
      <c r="CN85" s="220"/>
      <c r="CO85" s="220"/>
      <c r="CP85" s="220"/>
      <c r="CQ85" s="220"/>
      <c r="CR85" s="220"/>
      <c r="CS85" s="220"/>
      <c r="CT85" s="220"/>
    </row>
    <row r="86" spans="1:98" x14ac:dyDescent="0.2">
      <c r="A86" s="277"/>
      <c r="C86"/>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row>
    <row r="87" spans="1:98" x14ac:dyDescent="0.2">
      <c r="A87" s="277"/>
      <c r="C87"/>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M87" s="220"/>
      <c r="AN87" s="220"/>
      <c r="AO87" s="220"/>
      <c r="AP87" s="220"/>
      <c r="AQ87" s="220"/>
      <c r="AR87" s="220"/>
      <c r="AS87" s="220"/>
      <c r="AT87" s="220"/>
      <c r="AU87" s="220"/>
      <c r="AV87" s="220"/>
      <c r="AW87" s="220"/>
      <c r="AX87" s="220"/>
      <c r="AY87" s="220"/>
      <c r="AZ87" s="220"/>
      <c r="BA87" s="220"/>
      <c r="BB87" s="220"/>
      <c r="BC87" s="220"/>
      <c r="BD87" s="220"/>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c r="CB87" s="220"/>
      <c r="CC87" s="220"/>
      <c r="CD87" s="220"/>
      <c r="CE87" s="220"/>
      <c r="CF87" s="220"/>
      <c r="CG87" s="220"/>
      <c r="CH87" s="220"/>
      <c r="CI87" s="220"/>
      <c r="CJ87" s="220"/>
      <c r="CK87" s="220"/>
      <c r="CL87" s="220"/>
      <c r="CM87" s="220"/>
      <c r="CN87" s="220"/>
      <c r="CO87" s="220"/>
      <c r="CP87" s="220"/>
      <c r="CQ87" s="220"/>
      <c r="CR87" s="220"/>
      <c r="CS87" s="220"/>
      <c r="CT87" s="220"/>
    </row>
    <row r="88" spans="1:98" x14ac:dyDescent="0.2">
      <c r="A88" s="277"/>
      <c r="C88"/>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0"/>
      <c r="AM88" s="220"/>
      <c r="AN88" s="220"/>
      <c r="AO88" s="220"/>
      <c r="AP88" s="220"/>
      <c r="AQ88" s="220"/>
      <c r="AR88" s="220"/>
      <c r="AS88" s="220"/>
      <c r="AT88" s="220"/>
      <c r="AU88" s="220"/>
      <c r="AV88" s="220"/>
      <c r="AW88" s="220"/>
      <c r="AX88" s="220"/>
      <c r="AY88" s="220"/>
      <c r="AZ88" s="220"/>
      <c r="BA88" s="220"/>
      <c r="BB88" s="220"/>
      <c r="BC88" s="220"/>
      <c r="BD88" s="220"/>
      <c r="BE88" s="220"/>
      <c r="BF88" s="220"/>
      <c r="BG88" s="220"/>
      <c r="BH88" s="220"/>
      <c r="BI88" s="220"/>
      <c r="BJ88" s="220"/>
      <c r="BK88" s="220"/>
      <c r="BL88" s="220"/>
      <c r="BM88" s="220"/>
      <c r="BN88" s="220"/>
      <c r="BO88" s="220"/>
      <c r="BP88" s="220"/>
      <c r="BQ88" s="220"/>
      <c r="BR88" s="220"/>
      <c r="BS88" s="220"/>
      <c r="BT88" s="220"/>
      <c r="BU88" s="220"/>
      <c r="BV88" s="220"/>
      <c r="BW88" s="220"/>
      <c r="BX88" s="220"/>
      <c r="BY88" s="220"/>
      <c r="BZ88" s="220"/>
      <c r="CA88" s="220"/>
      <c r="CB88" s="220"/>
      <c r="CC88" s="220"/>
      <c r="CD88" s="220"/>
      <c r="CE88" s="220"/>
      <c r="CF88" s="220"/>
      <c r="CG88" s="220"/>
      <c r="CH88" s="220"/>
      <c r="CI88" s="220"/>
      <c r="CJ88" s="220"/>
      <c r="CK88" s="220"/>
      <c r="CL88" s="220"/>
      <c r="CM88" s="220"/>
      <c r="CN88" s="220"/>
      <c r="CO88" s="220"/>
      <c r="CP88" s="220"/>
      <c r="CQ88" s="220"/>
      <c r="CR88" s="220"/>
      <c r="CS88" s="220"/>
      <c r="CT88" s="220"/>
    </row>
    <row r="89" spans="1:98" x14ac:dyDescent="0.2">
      <c r="A89" s="277"/>
      <c r="C89"/>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c r="BM89" s="220"/>
      <c r="BN89" s="220"/>
      <c r="BO89" s="220"/>
      <c r="BP89" s="220"/>
      <c r="BQ89" s="220"/>
      <c r="BR89" s="220"/>
      <c r="BS89" s="220"/>
      <c r="BT89" s="220"/>
      <c r="BU89" s="220"/>
      <c r="BV89" s="220"/>
      <c r="BW89" s="220"/>
      <c r="BX89" s="220"/>
      <c r="BY89" s="220"/>
      <c r="BZ89" s="220"/>
      <c r="CA89" s="220"/>
      <c r="CB89" s="220"/>
      <c r="CC89" s="220"/>
      <c r="CD89" s="220"/>
      <c r="CE89" s="220"/>
      <c r="CF89" s="220"/>
      <c r="CG89" s="220"/>
      <c r="CH89" s="220"/>
      <c r="CI89" s="220"/>
      <c r="CJ89" s="220"/>
      <c r="CK89" s="220"/>
      <c r="CL89" s="220"/>
      <c r="CM89" s="220"/>
      <c r="CN89" s="220"/>
      <c r="CO89" s="220"/>
      <c r="CP89" s="220"/>
      <c r="CQ89" s="220"/>
      <c r="CR89" s="220"/>
      <c r="CS89" s="220"/>
      <c r="CT89" s="220"/>
    </row>
    <row r="90" spans="1:98" x14ac:dyDescent="0.2">
      <c r="A90" s="277"/>
      <c r="C90"/>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0"/>
      <c r="BA90" s="220"/>
      <c r="BB90" s="220"/>
      <c r="BC90" s="220"/>
      <c r="BD90" s="220"/>
      <c r="BE90" s="220"/>
      <c r="BF90" s="220"/>
      <c r="BG90" s="220"/>
      <c r="BH90" s="220"/>
      <c r="BI90" s="220"/>
      <c r="BJ90" s="220"/>
      <c r="BK90" s="220"/>
      <c r="BL90" s="220"/>
      <c r="BM90" s="220"/>
      <c r="BN90" s="220"/>
      <c r="BO90" s="220"/>
      <c r="BP90" s="220"/>
      <c r="BQ90" s="220"/>
      <c r="BR90" s="220"/>
      <c r="BS90" s="220"/>
      <c r="BT90" s="220"/>
      <c r="BU90" s="220"/>
      <c r="BV90" s="220"/>
      <c r="BW90" s="220"/>
      <c r="BX90" s="220"/>
      <c r="BY90" s="220"/>
      <c r="BZ90" s="220"/>
      <c r="CA90" s="220"/>
      <c r="CB90" s="220"/>
      <c r="CC90" s="220"/>
      <c r="CD90" s="220"/>
      <c r="CE90" s="220"/>
      <c r="CF90" s="220"/>
      <c r="CG90" s="220"/>
      <c r="CH90" s="220"/>
      <c r="CI90" s="220"/>
      <c r="CJ90" s="220"/>
      <c r="CK90" s="220"/>
      <c r="CL90" s="220"/>
      <c r="CM90" s="220"/>
      <c r="CN90" s="220"/>
      <c r="CO90" s="220"/>
      <c r="CP90" s="220"/>
      <c r="CQ90" s="220"/>
      <c r="CR90" s="220"/>
      <c r="CS90" s="220"/>
      <c r="CT90" s="220"/>
    </row>
    <row r="91" spans="1:98" x14ac:dyDescent="0.2">
      <c r="A91" s="277"/>
      <c r="C91"/>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c r="CB91" s="220"/>
      <c r="CC91" s="220"/>
      <c r="CD91" s="220"/>
      <c r="CE91" s="220"/>
      <c r="CF91" s="220"/>
      <c r="CG91" s="220"/>
      <c r="CH91" s="220"/>
      <c r="CI91" s="220"/>
      <c r="CJ91" s="220"/>
      <c r="CK91" s="220"/>
      <c r="CL91" s="220"/>
      <c r="CM91" s="220"/>
      <c r="CN91" s="220"/>
      <c r="CO91" s="220"/>
      <c r="CP91" s="220"/>
      <c r="CQ91" s="220"/>
      <c r="CR91" s="220"/>
      <c r="CS91" s="220"/>
      <c r="CT91" s="220"/>
    </row>
    <row r="92" spans="1:98" x14ac:dyDescent="0.2">
      <c r="A92" s="277"/>
      <c r="C92"/>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c r="CB92" s="220"/>
      <c r="CC92" s="220"/>
      <c r="CD92" s="220"/>
      <c r="CE92" s="220"/>
      <c r="CF92" s="220"/>
      <c r="CG92" s="220"/>
      <c r="CH92" s="220"/>
      <c r="CI92" s="220"/>
      <c r="CJ92" s="220"/>
      <c r="CK92" s="220"/>
      <c r="CL92" s="220"/>
      <c r="CM92" s="220"/>
      <c r="CN92" s="220"/>
      <c r="CO92" s="220"/>
      <c r="CP92" s="220"/>
      <c r="CQ92" s="220"/>
      <c r="CR92" s="220"/>
      <c r="CS92" s="220"/>
      <c r="CT92" s="220"/>
    </row>
    <row r="93" spans="1:98" x14ac:dyDescent="0.2">
      <c r="A93" s="277"/>
      <c r="C93"/>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220"/>
      <c r="BV93" s="220"/>
      <c r="BW93" s="220"/>
      <c r="BX93" s="220"/>
      <c r="BY93" s="220"/>
      <c r="BZ93" s="220"/>
      <c r="CA93" s="220"/>
      <c r="CB93" s="220"/>
      <c r="CC93" s="220"/>
      <c r="CD93" s="220"/>
      <c r="CE93" s="220"/>
      <c r="CF93" s="220"/>
      <c r="CG93" s="220"/>
      <c r="CH93" s="220"/>
      <c r="CI93" s="220"/>
      <c r="CJ93" s="220"/>
      <c r="CK93" s="220"/>
      <c r="CL93" s="220"/>
      <c r="CM93" s="220"/>
      <c r="CN93" s="220"/>
      <c r="CO93" s="220"/>
      <c r="CP93" s="220"/>
      <c r="CQ93" s="220"/>
      <c r="CR93" s="220"/>
      <c r="CS93" s="220"/>
      <c r="CT93" s="220"/>
    </row>
    <row r="94" spans="1:98" x14ac:dyDescent="0.2">
      <c r="A94" s="277"/>
      <c r="C94"/>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c r="BA94" s="220"/>
      <c r="BB94" s="220"/>
      <c r="BC94" s="220"/>
      <c r="BD94" s="220"/>
      <c r="BE94" s="220"/>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c r="CB94" s="220"/>
      <c r="CC94" s="220"/>
      <c r="CD94" s="220"/>
      <c r="CE94" s="220"/>
      <c r="CF94" s="220"/>
      <c r="CG94" s="220"/>
      <c r="CH94" s="220"/>
      <c r="CI94" s="220"/>
      <c r="CJ94" s="220"/>
      <c r="CK94" s="220"/>
      <c r="CL94" s="220"/>
      <c r="CM94" s="220"/>
      <c r="CN94" s="220"/>
      <c r="CO94" s="220"/>
      <c r="CP94" s="220"/>
      <c r="CQ94" s="220"/>
      <c r="CR94" s="220"/>
      <c r="CS94" s="220"/>
      <c r="CT94" s="220"/>
    </row>
    <row r="95" spans="1:98" x14ac:dyDescent="0.2">
      <c r="A95" s="277"/>
      <c r="C95"/>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0"/>
      <c r="BA95" s="220"/>
      <c r="BB95" s="220"/>
      <c r="BC95" s="220"/>
      <c r="BD95" s="220"/>
      <c r="BE95" s="220"/>
      <c r="BF95" s="220"/>
      <c r="BG95" s="220"/>
      <c r="BH95" s="220"/>
      <c r="BI95" s="220"/>
      <c r="BJ95" s="220"/>
      <c r="BK95" s="220"/>
      <c r="BL95" s="220"/>
      <c r="BM95" s="220"/>
      <c r="BN95" s="220"/>
      <c r="BO95" s="220"/>
      <c r="BP95" s="220"/>
      <c r="BQ95" s="220"/>
      <c r="BR95" s="220"/>
      <c r="BS95" s="220"/>
      <c r="BT95" s="220"/>
      <c r="BU95" s="220"/>
      <c r="BV95" s="220"/>
      <c r="BW95" s="220"/>
      <c r="BX95" s="220"/>
      <c r="BY95" s="220"/>
      <c r="BZ95" s="220"/>
      <c r="CA95" s="220"/>
      <c r="CB95" s="220"/>
      <c r="CC95" s="220"/>
      <c r="CD95" s="220"/>
      <c r="CE95" s="220"/>
      <c r="CF95" s="220"/>
      <c r="CG95" s="220"/>
      <c r="CH95" s="220"/>
      <c r="CI95" s="220"/>
      <c r="CJ95" s="220"/>
      <c r="CK95" s="220"/>
      <c r="CL95" s="220"/>
      <c r="CM95" s="220"/>
      <c r="CN95" s="220"/>
      <c r="CO95" s="220"/>
      <c r="CP95" s="220"/>
      <c r="CQ95" s="220"/>
      <c r="CR95" s="220"/>
      <c r="CS95" s="220"/>
      <c r="CT95" s="220"/>
    </row>
    <row r="96" spans="1:98" x14ac:dyDescent="0.2">
      <c r="A96" s="277"/>
      <c r="C96"/>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0"/>
      <c r="BA96" s="220"/>
      <c r="BB96" s="220"/>
      <c r="BC96" s="220"/>
      <c r="BD96" s="220"/>
      <c r="BE96" s="220"/>
      <c r="BF96" s="220"/>
      <c r="BG96" s="220"/>
      <c r="BH96" s="220"/>
      <c r="BI96" s="220"/>
      <c r="BJ96" s="220"/>
      <c r="BK96" s="220"/>
      <c r="BL96" s="220"/>
      <c r="BM96" s="220"/>
      <c r="BN96" s="220"/>
      <c r="BO96" s="220"/>
      <c r="BP96" s="220"/>
      <c r="BQ96" s="220"/>
      <c r="BR96" s="220"/>
      <c r="BS96" s="220"/>
      <c r="BT96" s="220"/>
      <c r="BU96" s="220"/>
      <c r="BV96" s="220"/>
      <c r="BW96" s="220"/>
      <c r="BX96" s="220"/>
      <c r="BY96" s="220"/>
      <c r="BZ96" s="220"/>
      <c r="CA96" s="220"/>
      <c r="CB96" s="220"/>
      <c r="CC96" s="220"/>
      <c r="CD96" s="220"/>
      <c r="CE96" s="220"/>
      <c r="CF96" s="220"/>
      <c r="CG96" s="220"/>
      <c r="CH96" s="220"/>
      <c r="CI96" s="220"/>
      <c r="CJ96" s="220"/>
      <c r="CK96" s="220"/>
      <c r="CL96" s="220"/>
      <c r="CM96" s="220"/>
      <c r="CN96" s="220"/>
      <c r="CO96" s="220"/>
      <c r="CP96" s="220"/>
      <c r="CQ96" s="220"/>
      <c r="CR96" s="220"/>
      <c r="CS96" s="220"/>
      <c r="CT96" s="220"/>
    </row>
    <row r="97" spans="1:98" x14ac:dyDescent="0.2">
      <c r="A97" s="277"/>
      <c r="C97"/>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0"/>
      <c r="CA97" s="220"/>
      <c r="CB97" s="220"/>
      <c r="CC97" s="220"/>
      <c r="CD97" s="220"/>
      <c r="CE97" s="220"/>
      <c r="CF97" s="220"/>
      <c r="CG97" s="220"/>
      <c r="CH97" s="220"/>
      <c r="CI97" s="220"/>
      <c r="CJ97" s="220"/>
      <c r="CK97" s="220"/>
      <c r="CL97" s="220"/>
      <c r="CM97" s="220"/>
      <c r="CN97" s="220"/>
      <c r="CO97" s="220"/>
      <c r="CP97" s="220"/>
      <c r="CQ97" s="220"/>
      <c r="CR97" s="220"/>
      <c r="CS97" s="220"/>
      <c r="CT97" s="220"/>
    </row>
    <row r="98" spans="1:98" x14ac:dyDescent="0.2">
      <c r="A98" s="277"/>
      <c r="C98"/>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220"/>
      <c r="CA98" s="220"/>
      <c r="CB98" s="220"/>
      <c r="CC98" s="220"/>
      <c r="CD98" s="220"/>
      <c r="CE98" s="220"/>
      <c r="CF98" s="220"/>
      <c r="CG98" s="220"/>
      <c r="CH98" s="220"/>
      <c r="CI98" s="220"/>
      <c r="CJ98" s="220"/>
      <c r="CK98" s="220"/>
      <c r="CL98" s="220"/>
      <c r="CM98" s="220"/>
      <c r="CN98" s="220"/>
      <c r="CO98" s="220"/>
      <c r="CP98" s="220"/>
      <c r="CQ98" s="220"/>
      <c r="CR98" s="220"/>
      <c r="CS98" s="220"/>
      <c r="CT98" s="220"/>
    </row>
    <row r="99" spans="1:98" x14ac:dyDescent="0.2">
      <c r="A99" s="277"/>
      <c r="C99"/>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c r="CB99" s="220"/>
      <c r="CC99" s="220"/>
      <c r="CD99" s="220"/>
      <c r="CE99" s="220"/>
      <c r="CF99" s="220"/>
      <c r="CG99" s="220"/>
      <c r="CH99" s="220"/>
      <c r="CI99" s="220"/>
      <c r="CJ99" s="220"/>
      <c r="CK99" s="220"/>
      <c r="CL99" s="220"/>
      <c r="CM99" s="220"/>
      <c r="CN99" s="220"/>
      <c r="CO99" s="220"/>
      <c r="CP99" s="220"/>
      <c r="CQ99" s="220"/>
      <c r="CR99" s="220"/>
      <c r="CS99" s="220"/>
      <c r="CT99" s="220"/>
    </row>
    <row r="100" spans="1:98" x14ac:dyDescent="0.2">
      <c r="A100" s="277"/>
      <c r="C10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20"/>
      <c r="CD100" s="220"/>
      <c r="CE100" s="220"/>
      <c r="CF100" s="220"/>
      <c r="CG100" s="220"/>
      <c r="CH100" s="220"/>
      <c r="CI100" s="220"/>
      <c r="CJ100" s="220"/>
      <c r="CK100" s="220"/>
      <c r="CL100" s="220"/>
      <c r="CM100" s="220"/>
      <c r="CN100" s="220"/>
      <c r="CO100" s="220"/>
      <c r="CP100" s="220"/>
      <c r="CQ100" s="220"/>
      <c r="CR100" s="220"/>
      <c r="CS100" s="220"/>
      <c r="CT100" s="220"/>
    </row>
    <row r="101" spans="1:98" x14ac:dyDescent="0.2">
      <c r="A101" s="277"/>
      <c r="C101"/>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0"/>
      <c r="CA101" s="220"/>
      <c r="CB101" s="220"/>
      <c r="CC101" s="220"/>
      <c r="CD101" s="220"/>
      <c r="CE101" s="220"/>
      <c r="CF101" s="220"/>
      <c r="CG101" s="220"/>
      <c r="CH101" s="220"/>
      <c r="CI101" s="220"/>
      <c r="CJ101" s="220"/>
      <c r="CK101" s="220"/>
      <c r="CL101" s="220"/>
      <c r="CM101" s="220"/>
      <c r="CN101" s="220"/>
      <c r="CO101" s="220"/>
      <c r="CP101" s="220"/>
      <c r="CQ101" s="220"/>
      <c r="CR101" s="220"/>
      <c r="CS101" s="220"/>
      <c r="CT101" s="220"/>
    </row>
    <row r="102" spans="1:98" x14ac:dyDescent="0.2">
      <c r="A102" s="277"/>
      <c r="C102"/>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0"/>
      <c r="BA102" s="220"/>
      <c r="BB102" s="220"/>
      <c r="BC102" s="220"/>
      <c r="BD102" s="220"/>
      <c r="BE102" s="220"/>
      <c r="BF102" s="220"/>
      <c r="BG102" s="220"/>
      <c r="BH102" s="220"/>
      <c r="BI102" s="220"/>
      <c r="BJ102" s="220"/>
      <c r="BK102" s="220"/>
      <c r="BL102" s="220"/>
      <c r="BM102" s="220"/>
      <c r="BN102" s="220"/>
      <c r="BO102" s="220"/>
      <c r="BP102" s="220"/>
      <c r="BQ102" s="220"/>
      <c r="BR102" s="220"/>
      <c r="BS102" s="220"/>
      <c r="BT102" s="220"/>
      <c r="BU102" s="220"/>
      <c r="BV102" s="220"/>
      <c r="BW102" s="220"/>
      <c r="BX102" s="220"/>
      <c r="BY102" s="220"/>
      <c r="BZ102" s="220"/>
      <c r="CA102" s="220"/>
      <c r="CB102" s="220"/>
      <c r="CC102" s="220"/>
      <c r="CD102" s="220"/>
      <c r="CE102" s="220"/>
      <c r="CF102" s="220"/>
      <c r="CG102" s="220"/>
      <c r="CH102" s="220"/>
      <c r="CI102" s="220"/>
      <c r="CJ102" s="220"/>
      <c r="CK102" s="220"/>
      <c r="CL102" s="220"/>
      <c r="CM102" s="220"/>
      <c r="CN102" s="220"/>
      <c r="CO102" s="220"/>
      <c r="CP102" s="220"/>
      <c r="CQ102" s="220"/>
      <c r="CR102" s="220"/>
      <c r="CS102" s="220"/>
      <c r="CT102" s="220"/>
    </row>
    <row r="103" spans="1:98" x14ac:dyDescent="0.2">
      <c r="A103" s="277"/>
      <c r="C103"/>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0"/>
      <c r="BA103" s="220"/>
      <c r="BB103" s="220"/>
      <c r="BC103" s="220"/>
      <c r="BD103" s="220"/>
      <c r="BE103" s="220"/>
      <c r="BF103" s="220"/>
      <c r="BG103" s="220"/>
      <c r="BH103" s="220"/>
      <c r="BI103" s="220"/>
      <c r="BJ103" s="220"/>
      <c r="BK103" s="220"/>
      <c r="BL103" s="220"/>
      <c r="BM103" s="220"/>
      <c r="BN103" s="220"/>
      <c r="BO103" s="220"/>
      <c r="BP103" s="220"/>
      <c r="BQ103" s="220"/>
      <c r="BR103" s="220"/>
      <c r="BS103" s="220"/>
      <c r="BT103" s="220"/>
      <c r="BU103" s="220"/>
      <c r="BV103" s="220"/>
      <c r="BW103" s="220"/>
      <c r="BX103" s="220"/>
      <c r="BY103" s="220"/>
      <c r="BZ103" s="220"/>
      <c r="CA103" s="220"/>
      <c r="CB103" s="220"/>
      <c r="CC103" s="220"/>
      <c r="CD103" s="220"/>
      <c r="CE103" s="220"/>
      <c r="CF103" s="220"/>
      <c r="CG103" s="220"/>
      <c r="CH103" s="220"/>
      <c r="CI103" s="220"/>
      <c r="CJ103" s="220"/>
      <c r="CK103" s="220"/>
      <c r="CL103" s="220"/>
      <c r="CM103" s="220"/>
      <c r="CN103" s="220"/>
      <c r="CO103" s="220"/>
      <c r="CP103" s="220"/>
      <c r="CQ103" s="220"/>
      <c r="CR103" s="220"/>
      <c r="CS103" s="220"/>
      <c r="CT103" s="220"/>
    </row>
    <row r="104" spans="1:98" x14ac:dyDescent="0.2">
      <c r="A104" s="277"/>
      <c r="C104"/>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c r="BC104" s="220"/>
      <c r="BD104" s="220"/>
      <c r="BE104" s="220"/>
      <c r="BF104" s="220"/>
      <c r="BG104" s="220"/>
      <c r="BH104" s="220"/>
      <c r="BI104" s="220"/>
      <c r="BJ104" s="220"/>
      <c r="BK104" s="220"/>
      <c r="BL104" s="220"/>
      <c r="BM104" s="220"/>
      <c r="BN104" s="220"/>
      <c r="BO104" s="220"/>
      <c r="BP104" s="220"/>
      <c r="BQ104" s="220"/>
      <c r="BR104" s="220"/>
      <c r="BS104" s="220"/>
      <c r="BT104" s="220"/>
      <c r="BU104" s="220"/>
      <c r="BV104" s="220"/>
      <c r="BW104" s="220"/>
      <c r="BX104" s="220"/>
      <c r="BY104" s="220"/>
      <c r="BZ104" s="220"/>
      <c r="CA104" s="220"/>
      <c r="CB104" s="220"/>
      <c r="CC104" s="220"/>
      <c r="CD104" s="220"/>
      <c r="CE104" s="220"/>
      <c r="CF104" s="220"/>
      <c r="CG104" s="220"/>
      <c r="CH104" s="220"/>
      <c r="CI104" s="220"/>
      <c r="CJ104" s="220"/>
      <c r="CK104" s="220"/>
      <c r="CL104" s="220"/>
      <c r="CM104" s="220"/>
      <c r="CN104" s="220"/>
      <c r="CO104" s="220"/>
      <c r="CP104" s="220"/>
      <c r="CQ104" s="220"/>
      <c r="CR104" s="220"/>
      <c r="CS104" s="220"/>
      <c r="CT104" s="220"/>
    </row>
    <row r="105" spans="1:98" x14ac:dyDescent="0.2">
      <c r="A105" s="277"/>
      <c r="C105"/>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c r="AG105" s="220"/>
      <c r="AH105" s="220"/>
      <c r="AI105" s="220"/>
      <c r="AJ105" s="220"/>
      <c r="AK105" s="220"/>
      <c r="AL105" s="220"/>
      <c r="AM105" s="220"/>
      <c r="AN105" s="220"/>
      <c r="AO105" s="220"/>
      <c r="AP105" s="220"/>
      <c r="AQ105" s="220"/>
      <c r="AR105" s="220"/>
      <c r="AS105" s="220"/>
      <c r="AT105" s="220"/>
      <c r="AU105" s="220"/>
      <c r="AV105" s="220"/>
      <c r="AW105" s="220"/>
      <c r="AX105" s="220"/>
      <c r="AY105" s="220"/>
      <c r="AZ105" s="220"/>
      <c r="BA105" s="220"/>
      <c r="BB105" s="220"/>
      <c r="BC105" s="220"/>
      <c r="BD105" s="220"/>
      <c r="BE105" s="220"/>
      <c r="BF105" s="220"/>
      <c r="BG105" s="220"/>
      <c r="BH105" s="220"/>
      <c r="BI105" s="220"/>
      <c r="BJ105" s="220"/>
      <c r="BK105" s="220"/>
      <c r="BL105" s="220"/>
      <c r="BM105" s="220"/>
      <c r="BN105" s="220"/>
      <c r="BO105" s="220"/>
      <c r="BP105" s="220"/>
      <c r="BQ105" s="220"/>
      <c r="BR105" s="220"/>
      <c r="BS105" s="220"/>
      <c r="BT105" s="220"/>
      <c r="BU105" s="220"/>
      <c r="BV105" s="220"/>
      <c r="BW105" s="220"/>
      <c r="BX105" s="220"/>
      <c r="BY105" s="220"/>
      <c r="BZ105" s="220"/>
      <c r="CA105" s="220"/>
      <c r="CB105" s="220"/>
      <c r="CC105" s="220"/>
      <c r="CD105" s="220"/>
      <c r="CE105" s="220"/>
      <c r="CF105" s="220"/>
      <c r="CG105" s="220"/>
      <c r="CH105" s="220"/>
      <c r="CI105" s="220"/>
      <c r="CJ105" s="220"/>
      <c r="CK105" s="220"/>
      <c r="CL105" s="220"/>
      <c r="CM105" s="220"/>
      <c r="CN105" s="220"/>
      <c r="CO105" s="220"/>
      <c r="CP105" s="220"/>
      <c r="CQ105" s="220"/>
      <c r="CR105" s="220"/>
      <c r="CS105" s="220"/>
      <c r="CT105" s="220"/>
    </row>
    <row r="106" spans="1:98" x14ac:dyDescent="0.2">
      <c r="A106" s="277"/>
      <c r="C106"/>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220"/>
      <c r="AH106" s="220"/>
      <c r="AI106" s="220"/>
      <c r="AJ106" s="220"/>
      <c r="AK106" s="220"/>
      <c r="AL106" s="220"/>
      <c r="AM106" s="220"/>
      <c r="AN106" s="220"/>
      <c r="AO106" s="220"/>
      <c r="AP106" s="220"/>
      <c r="AQ106" s="220"/>
      <c r="AR106" s="220"/>
      <c r="AS106" s="220"/>
      <c r="AT106" s="220"/>
      <c r="AU106" s="220"/>
      <c r="AV106" s="220"/>
      <c r="AW106" s="220"/>
      <c r="AX106" s="220"/>
      <c r="AY106" s="220"/>
      <c r="AZ106" s="220"/>
      <c r="BA106" s="220"/>
      <c r="BB106" s="220"/>
      <c r="BC106" s="220"/>
      <c r="BD106" s="220"/>
      <c r="BE106" s="220"/>
      <c r="BF106" s="220"/>
      <c r="BG106" s="220"/>
      <c r="BH106" s="220"/>
      <c r="BI106" s="220"/>
      <c r="BJ106" s="220"/>
      <c r="BK106" s="220"/>
      <c r="BL106" s="220"/>
      <c r="BM106" s="220"/>
      <c r="BN106" s="220"/>
      <c r="BO106" s="220"/>
      <c r="BP106" s="220"/>
      <c r="BQ106" s="220"/>
      <c r="BR106" s="220"/>
      <c r="BS106" s="220"/>
      <c r="BT106" s="220"/>
      <c r="BU106" s="220"/>
      <c r="BV106" s="220"/>
      <c r="BW106" s="220"/>
      <c r="BX106" s="220"/>
      <c r="BY106" s="220"/>
      <c r="BZ106" s="220"/>
      <c r="CA106" s="220"/>
      <c r="CB106" s="220"/>
      <c r="CC106" s="220"/>
      <c r="CD106" s="220"/>
      <c r="CE106" s="220"/>
      <c r="CF106" s="220"/>
      <c r="CG106" s="220"/>
      <c r="CH106" s="220"/>
      <c r="CI106" s="220"/>
      <c r="CJ106" s="220"/>
      <c r="CK106" s="220"/>
      <c r="CL106" s="220"/>
      <c r="CM106" s="220"/>
      <c r="CN106" s="220"/>
      <c r="CO106" s="220"/>
      <c r="CP106" s="220"/>
      <c r="CQ106" s="220"/>
      <c r="CR106" s="220"/>
      <c r="CS106" s="220"/>
      <c r="CT106" s="220"/>
    </row>
    <row r="107" spans="1:98" x14ac:dyDescent="0.2">
      <c r="A107" s="277"/>
      <c r="C107"/>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220"/>
      <c r="AK107" s="220"/>
      <c r="AL107" s="220"/>
      <c r="AM107" s="220"/>
      <c r="AN107" s="220"/>
      <c r="AO107" s="220"/>
      <c r="AP107" s="220"/>
      <c r="AQ107" s="220"/>
      <c r="AR107" s="220"/>
      <c r="AS107" s="220"/>
      <c r="AT107" s="220"/>
      <c r="AU107" s="220"/>
      <c r="AV107" s="220"/>
      <c r="AW107" s="220"/>
      <c r="AX107" s="220"/>
      <c r="AY107" s="220"/>
      <c r="AZ107" s="220"/>
      <c r="BA107" s="220"/>
      <c r="BB107" s="220"/>
      <c r="BC107" s="220"/>
      <c r="BD107" s="220"/>
      <c r="BE107" s="220"/>
      <c r="BF107" s="220"/>
      <c r="BG107" s="220"/>
      <c r="BH107" s="220"/>
      <c r="BI107" s="220"/>
      <c r="BJ107" s="220"/>
      <c r="BK107" s="220"/>
      <c r="BL107" s="220"/>
      <c r="BM107" s="220"/>
      <c r="BN107" s="220"/>
      <c r="BO107" s="220"/>
      <c r="BP107" s="220"/>
      <c r="BQ107" s="220"/>
      <c r="BR107" s="220"/>
      <c r="BS107" s="220"/>
      <c r="BT107" s="220"/>
      <c r="BU107" s="220"/>
      <c r="BV107" s="220"/>
      <c r="BW107" s="220"/>
      <c r="BX107" s="220"/>
      <c r="BY107" s="220"/>
      <c r="BZ107" s="220"/>
      <c r="CA107" s="220"/>
      <c r="CB107" s="220"/>
      <c r="CC107" s="220"/>
      <c r="CD107" s="220"/>
      <c r="CE107" s="220"/>
      <c r="CF107" s="220"/>
      <c r="CG107" s="220"/>
      <c r="CH107" s="220"/>
      <c r="CI107" s="220"/>
      <c r="CJ107" s="220"/>
      <c r="CK107" s="220"/>
      <c r="CL107" s="220"/>
      <c r="CM107" s="220"/>
      <c r="CN107" s="220"/>
      <c r="CO107" s="220"/>
      <c r="CP107" s="220"/>
      <c r="CQ107" s="220"/>
      <c r="CR107" s="220"/>
      <c r="CS107" s="220"/>
      <c r="CT107" s="220"/>
    </row>
    <row r="108" spans="1:98" x14ac:dyDescent="0.2">
      <c r="A108" s="277"/>
      <c r="C108"/>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c r="BP108" s="220"/>
      <c r="BQ108" s="220"/>
      <c r="BR108" s="220"/>
      <c r="BS108" s="220"/>
      <c r="BT108" s="220"/>
      <c r="BU108" s="220"/>
      <c r="BV108" s="220"/>
      <c r="BW108" s="220"/>
      <c r="BX108" s="220"/>
      <c r="BY108" s="220"/>
      <c r="BZ108" s="220"/>
      <c r="CA108" s="220"/>
      <c r="CB108" s="220"/>
      <c r="CC108" s="220"/>
      <c r="CD108" s="220"/>
      <c r="CE108" s="220"/>
      <c r="CF108" s="220"/>
      <c r="CG108" s="220"/>
      <c r="CH108" s="220"/>
      <c r="CI108" s="220"/>
      <c r="CJ108" s="220"/>
      <c r="CK108" s="220"/>
      <c r="CL108" s="220"/>
      <c r="CM108" s="220"/>
      <c r="CN108" s="220"/>
      <c r="CO108" s="220"/>
      <c r="CP108" s="220"/>
      <c r="CQ108" s="220"/>
      <c r="CR108" s="220"/>
      <c r="CS108" s="220"/>
      <c r="CT108" s="220"/>
    </row>
    <row r="109" spans="1:98" x14ac:dyDescent="0.2">
      <c r="A109" s="277"/>
      <c r="C109"/>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c r="AA109" s="220"/>
      <c r="AB109" s="220"/>
      <c r="AC109" s="220"/>
      <c r="AD109" s="220"/>
      <c r="AE109" s="220"/>
      <c r="AF109" s="220"/>
      <c r="AG109" s="220"/>
      <c r="AH109" s="220"/>
      <c r="AI109" s="220"/>
      <c r="AJ109" s="220"/>
      <c r="AK109" s="220"/>
      <c r="AL109" s="220"/>
      <c r="AM109" s="220"/>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0"/>
      <c r="BK109" s="220"/>
      <c r="BL109" s="220"/>
      <c r="BM109" s="220"/>
      <c r="BN109" s="220"/>
      <c r="BO109" s="220"/>
      <c r="BP109" s="220"/>
      <c r="BQ109" s="220"/>
      <c r="BR109" s="220"/>
      <c r="BS109" s="220"/>
      <c r="BT109" s="220"/>
      <c r="BU109" s="220"/>
      <c r="BV109" s="220"/>
      <c r="BW109" s="220"/>
      <c r="BX109" s="220"/>
      <c r="BY109" s="220"/>
      <c r="BZ109" s="220"/>
      <c r="CA109" s="220"/>
      <c r="CB109" s="220"/>
      <c r="CC109" s="220"/>
      <c r="CD109" s="220"/>
      <c r="CE109" s="220"/>
      <c r="CF109" s="220"/>
      <c r="CG109" s="220"/>
      <c r="CH109" s="220"/>
      <c r="CI109" s="220"/>
      <c r="CJ109" s="220"/>
      <c r="CK109" s="220"/>
      <c r="CL109" s="220"/>
      <c r="CM109" s="220"/>
      <c r="CN109" s="220"/>
      <c r="CO109" s="220"/>
      <c r="CP109" s="220"/>
      <c r="CQ109" s="220"/>
      <c r="CR109" s="220"/>
      <c r="CS109" s="220"/>
      <c r="CT109" s="220"/>
    </row>
    <row r="110" spans="1:98" x14ac:dyDescent="0.2">
      <c r="A110" s="277"/>
      <c r="C11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20"/>
      <c r="AE110" s="220"/>
      <c r="AF110" s="220"/>
      <c r="AG110" s="220"/>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c r="BC110" s="220"/>
      <c r="BD110" s="220"/>
      <c r="BE110" s="220"/>
      <c r="BF110" s="220"/>
      <c r="BG110" s="220"/>
      <c r="BH110" s="220"/>
      <c r="BI110" s="220"/>
      <c r="BJ110" s="220"/>
      <c r="BK110" s="220"/>
      <c r="BL110" s="220"/>
      <c r="BM110" s="220"/>
      <c r="BN110" s="220"/>
      <c r="BO110" s="220"/>
      <c r="BP110" s="220"/>
      <c r="BQ110" s="220"/>
      <c r="BR110" s="220"/>
      <c r="BS110" s="220"/>
      <c r="BT110" s="220"/>
      <c r="BU110" s="220"/>
      <c r="BV110" s="220"/>
      <c r="BW110" s="220"/>
      <c r="BX110" s="220"/>
      <c r="BY110" s="220"/>
      <c r="BZ110" s="220"/>
      <c r="CA110" s="220"/>
      <c r="CB110" s="220"/>
      <c r="CC110" s="220"/>
      <c r="CD110" s="220"/>
      <c r="CE110" s="220"/>
      <c r="CF110" s="220"/>
      <c r="CG110" s="220"/>
      <c r="CH110" s="220"/>
      <c r="CI110" s="220"/>
      <c r="CJ110" s="220"/>
      <c r="CK110" s="220"/>
      <c r="CL110" s="220"/>
      <c r="CM110" s="220"/>
      <c r="CN110" s="220"/>
      <c r="CO110" s="220"/>
      <c r="CP110" s="220"/>
      <c r="CQ110" s="220"/>
      <c r="CR110" s="220"/>
      <c r="CS110" s="220"/>
      <c r="CT110" s="220"/>
    </row>
    <row r="111" spans="1:98" x14ac:dyDescent="0.2">
      <c r="A111" s="277"/>
      <c r="C111"/>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0"/>
      <c r="AJ111" s="220"/>
      <c r="AK111" s="220"/>
      <c r="AL111" s="220"/>
      <c r="AM111" s="220"/>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220"/>
      <c r="BL111" s="220"/>
      <c r="BM111" s="220"/>
      <c r="BN111" s="220"/>
      <c r="BO111" s="220"/>
      <c r="BP111" s="220"/>
      <c r="BQ111" s="220"/>
      <c r="BR111" s="220"/>
      <c r="BS111" s="220"/>
      <c r="BT111" s="220"/>
      <c r="BU111" s="220"/>
      <c r="BV111" s="220"/>
      <c r="BW111" s="220"/>
      <c r="BX111" s="220"/>
      <c r="BY111" s="220"/>
      <c r="BZ111" s="220"/>
      <c r="CA111" s="220"/>
      <c r="CB111" s="220"/>
      <c r="CC111" s="220"/>
      <c r="CD111" s="220"/>
      <c r="CE111" s="220"/>
      <c r="CF111" s="220"/>
      <c r="CG111" s="220"/>
      <c r="CH111" s="220"/>
      <c r="CI111" s="220"/>
      <c r="CJ111" s="220"/>
      <c r="CK111" s="220"/>
      <c r="CL111" s="220"/>
      <c r="CM111" s="220"/>
      <c r="CN111" s="220"/>
      <c r="CO111" s="220"/>
      <c r="CP111" s="220"/>
      <c r="CQ111" s="220"/>
      <c r="CR111" s="220"/>
      <c r="CS111" s="220"/>
      <c r="CT111" s="220"/>
    </row>
    <row r="112" spans="1:98" x14ac:dyDescent="0.2">
      <c r="A112" s="277"/>
      <c r="C112"/>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c r="AJ112" s="220"/>
      <c r="AK112" s="220"/>
      <c r="AL112" s="220"/>
      <c r="AM112" s="220"/>
      <c r="AN112" s="220"/>
      <c r="AO112" s="220"/>
      <c r="AP112" s="220"/>
      <c r="AQ112" s="220"/>
      <c r="AR112" s="220"/>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0"/>
      <c r="BO112" s="220"/>
      <c r="BP112" s="220"/>
      <c r="BQ112" s="220"/>
      <c r="BR112" s="220"/>
      <c r="BS112" s="220"/>
      <c r="BT112" s="220"/>
      <c r="BU112" s="220"/>
      <c r="BV112" s="220"/>
      <c r="BW112" s="220"/>
      <c r="BX112" s="220"/>
      <c r="BY112" s="220"/>
      <c r="BZ112" s="220"/>
      <c r="CA112" s="220"/>
      <c r="CB112" s="220"/>
      <c r="CC112" s="220"/>
      <c r="CD112" s="220"/>
      <c r="CE112" s="220"/>
      <c r="CF112" s="220"/>
      <c r="CG112" s="220"/>
      <c r="CH112" s="220"/>
      <c r="CI112" s="220"/>
      <c r="CJ112" s="220"/>
      <c r="CK112" s="220"/>
      <c r="CL112" s="220"/>
      <c r="CM112" s="220"/>
      <c r="CN112" s="220"/>
      <c r="CO112" s="220"/>
      <c r="CP112" s="220"/>
      <c r="CQ112" s="220"/>
      <c r="CR112" s="220"/>
      <c r="CS112" s="220"/>
      <c r="CT112" s="220"/>
    </row>
    <row r="113" spans="1:98" x14ac:dyDescent="0.2">
      <c r="A113" s="277"/>
      <c r="C113"/>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0"/>
      <c r="BJ113" s="220"/>
      <c r="BK113" s="220"/>
      <c r="BL113" s="220"/>
      <c r="BM113" s="220"/>
      <c r="BN113" s="220"/>
      <c r="BO113" s="220"/>
      <c r="BP113" s="220"/>
      <c r="BQ113" s="220"/>
      <c r="BR113" s="220"/>
      <c r="BS113" s="220"/>
      <c r="BT113" s="220"/>
      <c r="BU113" s="220"/>
      <c r="BV113" s="220"/>
      <c r="BW113" s="220"/>
      <c r="BX113" s="220"/>
      <c r="BY113" s="220"/>
      <c r="BZ113" s="220"/>
      <c r="CA113" s="220"/>
      <c r="CB113" s="220"/>
      <c r="CC113" s="220"/>
      <c r="CD113" s="220"/>
      <c r="CE113" s="220"/>
      <c r="CF113" s="220"/>
      <c r="CG113" s="220"/>
      <c r="CH113" s="220"/>
      <c r="CI113" s="220"/>
      <c r="CJ113" s="220"/>
      <c r="CK113" s="220"/>
      <c r="CL113" s="220"/>
      <c r="CM113" s="220"/>
      <c r="CN113" s="220"/>
      <c r="CO113" s="220"/>
      <c r="CP113" s="220"/>
      <c r="CQ113" s="220"/>
      <c r="CR113" s="220"/>
      <c r="CS113" s="220"/>
      <c r="CT113" s="220"/>
    </row>
    <row r="114" spans="1:98" x14ac:dyDescent="0.2">
      <c r="A114" s="277"/>
      <c r="C114"/>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c r="AH114" s="220"/>
      <c r="AI114" s="220"/>
      <c r="AJ114" s="220"/>
      <c r="AK114" s="220"/>
      <c r="AL114" s="220"/>
      <c r="AM114" s="220"/>
      <c r="AN114" s="220"/>
      <c r="AO114" s="220"/>
      <c r="AP114" s="220"/>
      <c r="AQ114" s="220"/>
      <c r="AR114" s="220"/>
      <c r="AS114" s="220"/>
      <c r="AT114" s="220"/>
      <c r="AU114" s="220"/>
      <c r="AV114" s="220"/>
      <c r="AW114" s="220"/>
      <c r="AX114" s="220"/>
      <c r="AY114" s="220"/>
      <c r="AZ114" s="220"/>
      <c r="BA114" s="220"/>
      <c r="BB114" s="220"/>
      <c r="BC114" s="220"/>
      <c r="BD114" s="220"/>
      <c r="BE114" s="220"/>
      <c r="BF114" s="220"/>
      <c r="BG114" s="220"/>
      <c r="BH114" s="220"/>
      <c r="BI114" s="220"/>
      <c r="BJ114" s="220"/>
      <c r="BK114" s="220"/>
      <c r="BL114" s="220"/>
      <c r="BM114" s="220"/>
      <c r="BN114" s="220"/>
      <c r="BO114" s="220"/>
      <c r="BP114" s="220"/>
      <c r="BQ114" s="220"/>
      <c r="BR114" s="220"/>
      <c r="BS114" s="220"/>
      <c r="BT114" s="220"/>
      <c r="BU114" s="220"/>
      <c r="BV114" s="220"/>
      <c r="BW114" s="220"/>
      <c r="BX114" s="220"/>
      <c r="BY114" s="220"/>
      <c r="BZ114" s="220"/>
      <c r="CA114" s="220"/>
      <c r="CB114" s="220"/>
      <c r="CC114" s="220"/>
      <c r="CD114" s="220"/>
      <c r="CE114" s="220"/>
      <c r="CF114" s="220"/>
      <c r="CG114" s="220"/>
      <c r="CH114" s="220"/>
      <c r="CI114" s="220"/>
      <c r="CJ114" s="220"/>
      <c r="CK114" s="220"/>
      <c r="CL114" s="220"/>
      <c r="CM114" s="220"/>
      <c r="CN114" s="220"/>
      <c r="CO114" s="220"/>
      <c r="CP114" s="220"/>
      <c r="CQ114" s="220"/>
      <c r="CR114" s="220"/>
      <c r="CS114" s="220"/>
      <c r="CT114" s="220"/>
    </row>
    <row r="115" spans="1:98" x14ac:dyDescent="0.2">
      <c r="A115" s="277"/>
      <c r="C115"/>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K115" s="220"/>
      <c r="BL115" s="220"/>
      <c r="BM115" s="220"/>
      <c r="BN115" s="220"/>
      <c r="BO115" s="220"/>
      <c r="BP115" s="220"/>
      <c r="BQ115" s="220"/>
      <c r="BR115" s="220"/>
      <c r="BS115" s="220"/>
      <c r="BT115" s="220"/>
      <c r="BU115" s="220"/>
      <c r="BV115" s="220"/>
      <c r="BW115" s="220"/>
      <c r="BX115" s="220"/>
      <c r="BY115" s="220"/>
      <c r="BZ115" s="220"/>
      <c r="CA115" s="220"/>
      <c r="CB115" s="220"/>
      <c r="CC115" s="220"/>
      <c r="CD115" s="220"/>
      <c r="CE115" s="220"/>
      <c r="CF115" s="220"/>
      <c r="CG115" s="220"/>
      <c r="CH115" s="220"/>
      <c r="CI115" s="220"/>
      <c r="CJ115" s="220"/>
      <c r="CK115" s="220"/>
      <c r="CL115" s="220"/>
      <c r="CM115" s="220"/>
      <c r="CN115" s="220"/>
      <c r="CO115" s="220"/>
      <c r="CP115" s="220"/>
      <c r="CQ115" s="220"/>
      <c r="CR115" s="220"/>
      <c r="CS115" s="220"/>
      <c r="CT115" s="220"/>
    </row>
    <row r="116" spans="1:98" x14ac:dyDescent="0.2">
      <c r="A116" s="277"/>
      <c r="C116"/>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K116" s="220"/>
      <c r="BL116" s="220"/>
      <c r="BM116" s="220"/>
      <c r="BN116" s="220"/>
      <c r="BO116" s="220"/>
      <c r="BP116" s="220"/>
      <c r="BQ116" s="220"/>
      <c r="BR116" s="220"/>
      <c r="BS116" s="220"/>
      <c r="BT116" s="220"/>
      <c r="BU116" s="220"/>
      <c r="BV116" s="220"/>
      <c r="BW116" s="220"/>
      <c r="BX116" s="220"/>
      <c r="BY116" s="220"/>
      <c r="BZ116" s="220"/>
      <c r="CA116" s="220"/>
      <c r="CB116" s="220"/>
      <c r="CC116" s="220"/>
      <c r="CD116" s="220"/>
      <c r="CE116" s="220"/>
      <c r="CF116" s="220"/>
      <c r="CG116" s="220"/>
      <c r="CH116" s="220"/>
      <c r="CI116" s="220"/>
      <c r="CJ116" s="220"/>
      <c r="CK116" s="220"/>
      <c r="CL116" s="220"/>
      <c r="CM116" s="220"/>
      <c r="CN116" s="220"/>
      <c r="CO116" s="220"/>
      <c r="CP116" s="220"/>
      <c r="CQ116" s="220"/>
      <c r="CR116" s="220"/>
      <c r="CS116" s="220"/>
      <c r="CT116" s="220"/>
    </row>
    <row r="117" spans="1:98" x14ac:dyDescent="0.2">
      <c r="A117" s="277"/>
      <c r="C117"/>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K117" s="220"/>
      <c r="BL117" s="220"/>
      <c r="BM117" s="220"/>
      <c r="BN117" s="220"/>
      <c r="BO117" s="220"/>
      <c r="BP117" s="220"/>
      <c r="BQ117" s="220"/>
      <c r="BR117" s="220"/>
      <c r="BS117" s="220"/>
      <c r="BT117" s="220"/>
      <c r="BU117" s="220"/>
      <c r="BV117" s="220"/>
      <c r="BW117" s="220"/>
      <c r="BX117" s="220"/>
      <c r="BY117" s="220"/>
      <c r="BZ117" s="220"/>
      <c r="CA117" s="220"/>
      <c r="CB117" s="220"/>
      <c r="CC117" s="220"/>
      <c r="CD117" s="220"/>
      <c r="CE117" s="220"/>
      <c r="CF117" s="220"/>
      <c r="CG117" s="220"/>
      <c r="CH117" s="220"/>
      <c r="CI117" s="220"/>
      <c r="CJ117" s="220"/>
      <c r="CK117" s="220"/>
      <c r="CL117" s="220"/>
      <c r="CM117" s="220"/>
      <c r="CN117" s="220"/>
      <c r="CO117" s="220"/>
      <c r="CP117" s="220"/>
      <c r="CQ117" s="220"/>
      <c r="CR117" s="220"/>
      <c r="CS117" s="220"/>
      <c r="CT117" s="220"/>
    </row>
    <row r="118" spans="1:98" x14ac:dyDescent="0.2">
      <c r="A118" s="277"/>
      <c r="C118"/>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c r="AG118" s="220"/>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c r="BC118" s="220"/>
      <c r="BD118" s="220"/>
      <c r="BE118" s="220"/>
      <c r="BF118" s="220"/>
      <c r="BG118" s="220"/>
      <c r="BH118" s="220"/>
      <c r="BI118" s="220"/>
      <c r="BJ118" s="220"/>
      <c r="BK118" s="220"/>
      <c r="BL118" s="220"/>
      <c r="BM118" s="220"/>
      <c r="BN118" s="220"/>
      <c r="BO118" s="220"/>
      <c r="BP118" s="220"/>
      <c r="BQ118" s="220"/>
      <c r="BR118" s="220"/>
      <c r="BS118" s="220"/>
      <c r="BT118" s="220"/>
      <c r="BU118" s="220"/>
      <c r="BV118" s="220"/>
      <c r="BW118" s="220"/>
      <c r="BX118" s="220"/>
      <c r="BY118" s="220"/>
      <c r="BZ118" s="220"/>
      <c r="CA118" s="220"/>
      <c r="CB118" s="220"/>
      <c r="CC118" s="220"/>
      <c r="CD118" s="220"/>
      <c r="CE118" s="220"/>
      <c r="CF118" s="220"/>
      <c r="CG118" s="220"/>
      <c r="CH118" s="220"/>
      <c r="CI118" s="220"/>
      <c r="CJ118" s="220"/>
      <c r="CK118" s="220"/>
      <c r="CL118" s="220"/>
      <c r="CM118" s="220"/>
      <c r="CN118" s="220"/>
      <c r="CO118" s="220"/>
      <c r="CP118" s="220"/>
      <c r="CQ118" s="220"/>
      <c r="CR118" s="220"/>
      <c r="CS118" s="220"/>
      <c r="CT118" s="220"/>
    </row>
    <row r="119" spans="1:98" x14ac:dyDescent="0.2">
      <c r="A119" s="277"/>
      <c r="C119"/>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0"/>
      <c r="AE119" s="220"/>
      <c r="AF119" s="220"/>
      <c r="AG119" s="220"/>
      <c r="AH119" s="220"/>
      <c r="AI119" s="220"/>
      <c r="AJ119" s="220"/>
      <c r="AK119" s="220"/>
      <c r="AL119" s="220"/>
      <c r="AM119" s="220"/>
      <c r="AN119" s="220"/>
      <c r="AO119" s="220"/>
      <c r="AP119" s="220"/>
      <c r="AQ119" s="220"/>
      <c r="AR119" s="220"/>
      <c r="AS119" s="220"/>
      <c r="AT119" s="220"/>
      <c r="AU119" s="220"/>
      <c r="AV119" s="220"/>
      <c r="AW119" s="220"/>
      <c r="AX119" s="220"/>
      <c r="AY119" s="220"/>
      <c r="AZ119" s="220"/>
      <c r="BA119" s="220"/>
      <c r="BB119" s="220"/>
      <c r="BC119" s="220"/>
      <c r="BD119" s="220"/>
      <c r="BE119" s="220"/>
      <c r="BF119" s="220"/>
      <c r="BG119" s="220"/>
      <c r="BH119" s="220"/>
      <c r="BI119" s="220"/>
      <c r="BJ119" s="220"/>
      <c r="BK119" s="220"/>
      <c r="BL119" s="220"/>
      <c r="BM119" s="220"/>
      <c r="BN119" s="220"/>
      <c r="BO119" s="220"/>
      <c r="BP119" s="220"/>
      <c r="BQ119" s="220"/>
      <c r="BR119" s="220"/>
      <c r="BS119" s="220"/>
      <c r="BT119" s="220"/>
      <c r="BU119" s="220"/>
      <c r="BV119" s="220"/>
      <c r="BW119" s="220"/>
      <c r="BX119" s="220"/>
      <c r="BY119" s="220"/>
      <c r="BZ119" s="220"/>
      <c r="CA119" s="220"/>
      <c r="CB119" s="220"/>
      <c r="CC119" s="220"/>
      <c r="CD119" s="220"/>
      <c r="CE119" s="220"/>
      <c r="CF119" s="220"/>
      <c r="CG119" s="220"/>
      <c r="CH119" s="220"/>
      <c r="CI119" s="220"/>
      <c r="CJ119" s="220"/>
      <c r="CK119" s="220"/>
      <c r="CL119" s="220"/>
      <c r="CM119" s="220"/>
      <c r="CN119" s="220"/>
      <c r="CO119" s="220"/>
      <c r="CP119" s="220"/>
      <c r="CQ119" s="220"/>
      <c r="CR119" s="220"/>
      <c r="CS119" s="220"/>
      <c r="CT119" s="220"/>
    </row>
    <row r="120" spans="1:98" x14ac:dyDescent="0.2">
      <c r="A120" s="277"/>
      <c r="C120"/>
      <c r="D120" s="220"/>
      <c r="E120" s="220"/>
      <c r="F120" s="220"/>
      <c r="G120" s="220"/>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c r="AE120" s="220"/>
      <c r="AF120" s="220"/>
      <c r="AG120" s="220"/>
      <c r="AH120" s="220"/>
      <c r="AI120" s="220"/>
      <c r="AJ120" s="220"/>
      <c r="AK120" s="220"/>
      <c r="AL120" s="220"/>
      <c r="AM120" s="220"/>
      <c r="AN120" s="220"/>
      <c r="AO120" s="220"/>
      <c r="AP120" s="220"/>
      <c r="AQ120" s="220"/>
      <c r="AR120" s="220"/>
      <c r="AS120" s="220"/>
      <c r="AT120" s="220"/>
      <c r="AU120" s="220"/>
      <c r="AV120" s="220"/>
      <c r="AW120" s="220"/>
      <c r="AX120" s="220"/>
      <c r="AY120" s="220"/>
      <c r="AZ120" s="220"/>
      <c r="BA120" s="220"/>
      <c r="BB120" s="220"/>
      <c r="BC120" s="220"/>
      <c r="BD120" s="220"/>
      <c r="BE120" s="220"/>
      <c r="BF120" s="220"/>
      <c r="BG120" s="220"/>
      <c r="BH120" s="220"/>
      <c r="BI120" s="220"/>
      <c r="BJ120" s="220"/>
      <c r="BK120" s="220"/>
      <c r="BL120" s="220"/>
      <c r="BM120" s="220"/>
      <c r="BN120" s="220"/>
      <c r="BO120" s="220"/>
      <c r="BP120" s="220"/>
      <c r="BQ120" s="220"/>
      <c r="BR120" s="220"/>
      <c r="BS120" s="220"/>
      <c r="BT120" s="220"/>
      <c r="BU120" s="220"/>
      <c r="BV120" s="220"/>
      <c r="BW120" s="220"/>
      <c r="BX120" s="220"/>
      <c r="BY120" s="220"/>
      <c r="BZ120" s="220"/>
      <c r="CA120" s="220"/>
      <c r="CB120" s="220"/>
      <c r="CC120" s="220"/>
      <c r="CD120" s="220"/>
      <c r="CE120" s="220"/>
      <c r="CF120" s="220"/>
      <c r="CG120" s="220"/>
      <c r="CH120" s="220"/>
      <c r="CI120" s="220"/>
      <c r="CJ120" s="220"/>
      <c r="CK120" s="220"/>
      <c r="CL120" s="220"/>
      <c r="CM120" s="220"/>
      <c r="CN120" s="220"/>
      <c r="CO120" s="220"/>
      <c r="CP120" s="220"/>
      <c r="CQ120" s="220"/>
      <c r="CR120" s="220"/>
      <c r="CS120" s="220"/>
      <c r="CT120" s="220"/>
    </row>
    <row r="121" spans="1:98" x14ac:dyDescent="0.2">
      <c r="A121" s="277"/>
      <c r="C121"/>
      <c r="D121" s="220"/>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20"/>
      <c r="AI121" s="220"/>
      <c r="AJ121" s="220"/>
      <c r="AK121" s="220"/>
      <c r="AL121" s="220"/>
      <c r="AM121" s="220"/>
      <c r="AN121" s="220"/>
      <c r="AO121" s="220"/>
      <c r="AP121" s="220"/>
      <c r="AQ121" s="220"/>
      <c r="AR121" s="220"/>
      <c r="AS121" s="220"/>
      <c r="AT121" s="220"/>
      <c r="AU121" s="220"/>
      <c r="AV121" s="220"/>
      <c r="AW121" s="220"/>
      <c r="AX121" s="220"/>
      <c r="AY121" s="220"/>
      <c r="AZ121" s="220"/>
      <c r="BA121" s="220"/>
      <c r="BB121" s="220"/>
      <c r="BC121" s="220"/>
      <c r="BD121" s="220"/>
      <c r="BE121" s="220"/>
      <c r="BF121" s="220"/>
      <c r="BG121" s="220"/>
      <c r="BH121" s="220"/>
      <c r="BI121" s="220"/>
      <c r="BJ121" s="220"/>
      <c r="BK121" s="220"/>
      <c r="BL121" s="220"/>
      <c r="BM121" s="220"/>
      <c r="BN121" s="220"/>
      <c r="BO121" s="220"/>
      <c r="BP121" s="220"/>
      <c r="BQ121" s="220"/>
      <c r="BR121" s="220"/>
      <c r="BS121" s="220"/>
      <c r="BT121" s="220"/>
      <c r="BU121" s="220"/>
      <c r="BV121" s="220"/>
      <c r="BW121" s="220"/>
      <c r="BX121" s="220"/>
      <c r="BY121" s="220"/>
      <c r="BZ121" s="220"/>
      <c r="CA121" s="220"/>
      <c r="CB121" s="220"/>
      <c r="CC121" s="220"/>
      <c r="CD121" s="220"/>
      <c r="CE121" s="220"/>
      <c r="CF121" s="220"/>
      <c r="CG121" s="220"/>
      <c r="CH121" s="220"/>
      <c r="CI121" s="220"/>
      <c r="CJ121" s="220"/>
      <c r="CK121" s="220"/>
      <c r="CL121" s="220"/>
      <c r="CM121" s="220"/>
      <c r="CN121" s="220"/>
      <c r="CO121" s="220"/>
      <c r="CP121" s="220"/>
      <c r="CQ121" s="220"/>
      <c r="CR121" s="220"/>
      <c r="CS121" s="220"/>
      <c r="CT121" s="220"/>
    </row>
    <row r="122" spans="1:98" x14ac:dyDescent="0.2">
      <c r="C122"/>
      <c r="D122" s="220"/>
      <c r="E122" s="220"/>
      <c r="F122" s="220"/>
      <c r="G122" s="220"/>
      <c r="H122" s="220"/>
      <c r="I122" s="220"/>
      <c r="J122" s="220"/>
      <c r="K122" s="220"/>
      <c r="L122" s="220"/>
      <c r="M122" s="220"/>
      <c r="N122" s="220"/>
      <c r="O122" s="220"/>
      <c r="P122" s="220"/>
      <c r="Q122" s="220"/>
      <c r="R122" s="220"/>
      <c r="S122" s="220"/>
      <c r="T122" s="220"/>
      <c r="U122" s="220"/>
      <c r="V122" s="220"/>
      <c r="W122" s="220"/>
      <c r="X122" s="220"/>
      <c r="Y122" s="220"/>
      <c r="Z122" s="220"/>
      <c r="AA122" s="220"/>
      <c r="AB122" s="220"/>
      <c r="AC122" s="220"/>
      <c r="AD122" s="220"/>
      <c r="AE122" s="220"/>
      <c r="AF122" s="220"/>
      <c r="AG122" s="220"/>
      <c r="AH122" s="220"/>
      <c r="AI122" s="220"/>
      <c r="AJ122" s="220"/>
      <c r="AK122" s="220"/>
      <c r="AL122" s="220"/>
      <c r="AM122" s="220"/>
      <c r="AN122" s="220"/>
      <c r="AO122" s="220"/>
      <c r="AP122" s="220"/>
      <c r="AQ122" s="220"/>
      <c r="AR122" s="220"/>
      <c r="AS122" s="220"/>
      <c r="AT122" s="220"/>
      <c r="AU122" s="220"/>
      <c r="AV122" s="220"/>
      <c r="AW122" s="220"/>
      <c r="AX122" s="220"/>
      <c r="AY122" s="220"/>
      <c r="AZ122" s="220"/>
      <c r="BA122" s="220"/>
      <c r="BB122" s="220"/>
      <c r="BC122" s="220"/>
      <c r="BD122" s="220"/>
      <c r="BE122" s="220"/>
      <c r="BF122" s="220"/>
      <c r="BG122" s="220"/>
      <c r="BH122" s="220"/>
      <c r="BI122" s="220"/>
      <c r="BJ122" s="220"/>
      <c r="BK122" s="220"/>
      <c r="BL122" s="220"/>
      <c r="BM122" s="220"/>
      <c r="BN122" s="220"/>
      <c r="BO122" s="220"/>
      <c r="BP122" s="220"/>
      <c r="BQ122" s="220"/>
      <c r="BR122" s="220"/>
      <c r="BS122" s="220"/>
      <c r="BT122" s="220"/>
      <c r="BU122" s="220"/>
      <c r="BV122" s="220"/>
      <c r="BW122" s="220"/>
      <c r="BX122" s="220"/>
      <c r="BY122" s="220"/>
      <c r="BZ122" s="220"/>
      <c r="CA122" s="220"/>
      <c r="CB122" s="220"/>
      <c r="CC122" s="220"/>
      <c r="CD122" s="220"/>
      <c r="CE122" s="220"/>
      <c r="CF122" s="220"/>
      <c r="CG122" s="220"/>
      <c r="CH122" s="220"/>
      <c r="CI122" s="220"/>
      <c r="CJ122" s="220"/>
      <c r="CK122" s="220"/>
      <c r="CL122" s="220"/>
      <c r="CM122" s="220"/>
      <c r="CN122" s="220"/>
      <c r="CO122" s="220"/>
      <c r="CP122" s="220"/>
      <c r="CQ122" s="220"/>
      <c r="CR122" s="220"/>
      <c r="CS122" s="220"/>
      <c r="CT122" s="220"/>
    </row>
    <row r="123" spans="1:98" x14ac:dyDescent="0.2">
      <c r="C123"/>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220"/>
      <c r="AY123" s="220"/>
      <c r="AZ123" s="220"/>
      <c r="BA123" s="220"/>
      <c r="BB123" s="220"/>
      <c r="BC123" s="220"/>
      <c r="BD123" s="220"/>
      <c r="BE123" s="220"/>
      <c r="BF123" s="220"/>
      <c r="BG123" s="220"/>
      <c r="BH123" s="220"/>
      <c r="BI123" s="220"/>
      <c r="BJ123" s="220"/>
      <c r="BK123" s="220"/>
      <c r="BL123" s="220"/>
      <c r="BM123" s="220"/>
      <c r="BN123" s="220"/>
      <c r="BO123" s="220"/>
      <c r="BP123" s="220"/>
      <c r="BQ123" s="220"/>
      <c r="BR123" s="220"/>
      <c r="BS123" s="220"/>
      <c r="BT123" s="220"/>
      <c r="BU123" s="220"/>
      <c r="BV123" s="220"/>
      <c r="BW123" s="220"/>
      <c r="BX123" s="220"/>
      <c r="BY123" s="220"/>
      <c r="BZ123" s="220"/>
      <c r="CA123" s="220"/>
      <c r="CB123" s="220"/>
      <c r="CC123" s="220"/>
      <c r="CD123" s="220"/>
      <c r="CE123" s="220"/>
      <c r="CF123" s="220"/>
      <c r="CG123" s="220"/>
      <c r="CH123" s="220"/>
      <c r="CI123" s="220"/>
      <c r="CJ123" s="220"/>
      <c r="CK123" s="220"/>
      <c r="CL123" s="220"/>
      <c r="CM123" s="220"/>
      <c r="CN123" s="220"/>
      <c r="CO123" s="220"/>
      <c r="CP123" s="220"/>
      <c r="CQ123" s="220"/>
      <c r="CR123" s="220"/>
      <c r="CS123" s="220"/>
      <c r="CT123" s="220"/>
    </row>
    <row r="124" spans="1:98" x14ac:dyDescent="0.2">
      <c r="C124"/>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0"/>
      <c r="AY124" s="220"/>
      <c r="AZ124" s="220"/>
      <c r="BA124" s="220"/>
      <c r="BB124" s="220"/>
      <c r="BC124" s="220"/>
      <c r="BD124" s="220"/>
      <c r="BE124" s="220"/>
      <c r="BF124" s="220"/>
      <c r="BG124" s="220"/>
      <c r="BH124" s="220"/>
      <c r="BI124" s="220"/>
      <c r="BJ124" s="220"/>
      <c r="BK124" s="220"/>
      <c r="BL124" s="220"/>
      <c r="BM124" s="220"/>
      <c r="BN124" s="220"/>
      <c r="BO124" s="220"/>
      <c r="BP124" s="220"/>
      <c r="BQ124" s="220"/>
      <c r="BR124" s="220"/>
      <c r="BS124" s="220"/>
      <c r="BT124" s="220"/>
      <c r="BU124" s="220"/>
      <c r="BV124" s="220"/>
      <c r="BW124" s="220"/>
      <c r="BX124" s="220"/>
      <c r="BY124" s="220"/>
      <c r="BZ124" s="220"/>
      <c r="CA124" s="220"/>
      <c r="CB124" s="220"/>
      <c r="CC124" s="220"/>
      <c r="CD124" s="220"/>
      <c r="CE124" s="220"/>
      <c r="CF124" s="220"/>
      <c r="CG124" s="220"/>
      <c r="CH124" s="220"/>
      <c r="CI124" s="220"/>
      <c r="CJ124" s="220"/>
      <c r="CK124" s="220"/>
      <c r="CL124" s="220"/>
      <c r="CM124" s="220"/>
      <c r="CN124" s="220"/>
      <c r="CO124" s="220"/>
      <c r="CP124" s="220"/>
      <c r="CQ124" s="220"/>
      <c r="CR124" s="220"/>
      <c r="CS124" s="220"/>
      <c r="CT124" s="220"/>
    </row>
    <row r="125" spans="1:98" x14ac:dyDescent="0.2">
      <c r="C125"/>
      <c r="D125" s="220"/>
      <c r="E125" s="220"/>
      <c r="F125" s="220"/>
      <c r="G125" s="220"/>
      <c r="H125" s="220"/>
      <c r="I125" s="220"/>
      <c r="J125" s="220"/>
      <c r="K125" s="220"/>
      <c r="L125" s="220"/>
      <c r="M125" s="220"/>
      <c r="N125" s="220"/>
      <c r="O125" s="220"/>
      <c r="P125" s="220"/>
      <c r="Q125" s="220"/>
      <c r="R125" s="220"/>
      <c r="S125" s="220"/>
      <c r="T125" s="220"/>
      <c r="U125" s="220"/>
      <c r="V125" s="220"/>
      <c r="W125" s="220"/>
      <c r="X125" s="220"/>
      <c r="Y125" s="220"/>
      <c r="Z125" s="220"/>
      <c r="AA125" s="220"/>
      <c r="AB125" s="220"/>
      <c r="AC125" s="220"/>
      <c r="AD125" s="220"/>
      <c r="AE125" s="220"/>
      <c r="AF125" s="220"/>
      <c r="AG125" s="220"/>
      <c r="AH125" s="220"/>
      <c r="AI125" s="220"/>
      <c r="AJ125" s="220"/>
      <c r="AK125" s="220"/>
      <c r="AL125" s="220"/>
      <c r="AM125" s="220"/>
      <c r="AN125" s="220"/>
      <c r="AO125" s="220"/>
      <c r="AP125" s="220"/>
      <c r="AQ125" s="220"/>
      <c r="AR125" s="220"/>
      <c r="AS125" s="220"/>
      <c r="AT125" s="220"/>
      <c r="AU125" s="220"/>
      <c r="AV125" s="220"/>
      <c r="AW125" s="220"/>
      <c r="AX125" s="220"/>
      <c r="AY125" s="220"/>
      <c r="AZ125" s="220"/>
      <c r="BA125" s="220"/>
      <c r="BB125" s="220"/>
      <c r="BC125" s="220"/>
      <c r="BD125" s="220"/>
      <c r="BE125" s="220"/>
      <c r="BF125" s="220"/>
      <c r="BG125" s="220"/>
      <c r="BH125" s="220"/>
      <c r="BI125" s="220"/>
      <c r="BJ125" s="220"/>
      <c r="BK125" s="220"/>
      <c r="BL125" s="220"/>
      <c r="BM125" s="220"/>
      <c r="BN125" s="220"/>
      <c r="BO125" s="220"/>
      <c r="BP125" s="220"/>
      <c r="BQ125" s="220"/>
      <c r="BR125" s="220"/>
      <c r="BS125" s="220"/>
      <c r="BT125" s="220"/>
      <c r="BU125" s="220"/>
      <c r="BV125" s="220"/>
      <c r="BW125" s="220"/>
      <c r="BX125" s="220"/>
      <c r="BY125" s="220"/>
      <c r="BZ125" s="220"/>
      <c r="CA125" s="220"/>
      <c r="CB125" s="220"/>
      <c r="CC125" s="220"/>
      <c r="CD125" s="220"/>
      <c r="CE125" s="220"/>
      <c r="CF125" s="220"/>
      <c r="CG125" s="220"/>
      <c r="CH125" s="220"/>
      <c r="CI125" s="220"/>
      <c r="CJ125" s="220"/>
      <c r="CK125" s="220"/>
      <c r="CL125" s="220"/>
      <c r="CM125" s="220"/>
      <c r="CN125" s="220"/>
      <c r="CO125" s="220"/>
      <c r="CP125" s="220"/>
      <c r="CQ125" s="220"/>
      <c r="CR125" s="220"/>
      <c r="CS125" s="220"/>
      <c r="CT125" s="220"/>
    </row>
    <row r="126" spans="1:98" x14ac:dyDescent="0.2">
      <c r="C126"/>
      <c r="D126" s="220"/>
      <c r="E126" s="220"/>
      <c r="F126" s="220"/>
      <c r="G126" s="220"/>
      <c r="H126" s="220"/>
      <c r="I126" s="220"/>
      <c r="J126" s="220"/>
      <c r="K126" s="220"/>
      <c r="L126" s="220"/>
      <c r="M126" s="220"/>
      <c r="N126" s="220"/>
      <c r="O126" s="220"/>
      <c r="P126" s="220"/>
      <c r="Q126" s="220"/>
      <c r="R126" s="220"/>
      <c r="S126" s="220"/>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0"/>
      <c r="AR126" s="220"/>
      <c r="AS126" s="220"/>
      <c r="AT126" s="220"/>
      <c r="AU126" s="220"/>
      <c r="AV126" s="220"/>
      <c r="AW126" s="220"/>
      <c r="AX126" s="220"/>
      <c r="AY126" s="220"/>
      <c r="AZ126" s="220"/>
      <c r="BA126" s="220"/>
      <c r="BB126" s="220"/>
      <c r="BC126" s="220"/>
      <c r="BD126" s="220"/>
      <c r="BE126" s="220"/>
      <c r="BF126" s="220"/>
      <c r="BG126" s="220"/>
      <c r="BH126" s="220"/>
      <c r="BI126" s="220"/>
      <c r="BJ126" s="220"/>
      <c r="BK126" s="220"/>
      <c r="BL126" s="220"/>
      <c r="BM126" s="220"/>
      <c r="BN126" s="220"/>
      <c r="BO126" s="220"/>
      <c r="BP126" s="220"/>
      <c r="BQ126" s="220"/>
      <c r="BR126" s="220"/>
      <c r="BS126" s="220"/>
      <c r="BT126" s="220"/>
      <c r="BU126" s="220"/>
      <c r="BV126" s="220"/>
      <c r="BW126" s="220"/>
      <c r="BX126" s="220"/>
      <c r="BY126" s="220"/>
      <c r="BZ126" s="220"/>
      <c r="CA126" s="220"/>
      <c r="CB126" s="220"/>
      <c r="CC126" s="220"/>
      <c r="CD126" s="220"/>
      <c r="CE126" s="220"/>
      <c r="CF126" s="220"/>
      <c r="CG126" s="220"/>
      <c r="CH126" s="220"/>
      <c r="CI126" s="220"/>
      <c r="CJ126" s="220"/>
      <c r="CK126" s="220"/>
      <c r="CL126" s="220"/>
      <c r="CM126" s="220"/>
      <c r="CN126" s="220"/>
      <c r="CO126" s="220"/>
      <c r="CP126" s="220"/>
      <c r="CQ126" s="220"/>
      <c r="CR126" s="220"/>
      <c r="CS126" s="220"/>
      <c r="CT126" s="220"/>
    </row>
    <row r="127" spans="1:98" x14ac:dyDescent="0.2">
      <c r="C127"/>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0"/>
      <c r="BC127" s="220"/>
      <c r="BD127" s="220"/>
      <c r="BE127" s="220"/>
      <c r="BF127" s="220"/>
      <c r="BG127" s="220"/>
      <c r="BH127" s="220"/>
      <c r="BI127" s="220"/>
      <c r="BJ127" s="220"/>
      <c r="BK127" s="220"/>
      <c r="BL127" s="220"/>
      <c r="BM127" s="220"/>
      <c r="BN127" s="220"/>
      <c r="BO127" s="220"/>
      <c r="BP127" s="220"/>
      <c r="BQ127" s="220"/>
      <c r="BR127" s="220"/>
      <c r="BS127" s="220"/>
      <c r="BT127" s="220"/>
      <c r="BU127" s="220"/>
      <c r="BV127" s="220"/>
      <c r="BW127" s="220"/>
      <c r="BX127" s="220"/>
      <c r="BY127" s="220"/>
      <c r="BZ127" s="220"/>
      <c r="CA127" s="220"/>
      <c r="CB127" s="220"/>
      <c r="CC127" s="220"/>
      <c r="CD127" s="220"/>
      <c r="CE127" s="220"/>
      <c r="CF127" s="220"/>
      <c r="CG127" s="220"/>
      <c r="CH127" s="220"/>
      <c r="CI127" s="220"/>
      <c r="CJ127" s="220"/>
      <c r="CK127" s="220"/>
      <c r="CL127" s="220"/>
      <c r="CM127" s="220"/>
      <c r="CN127" s="220"/>
      <c r="CO127" s="220"/>
      <c r="CP127" s="220"/>
      <c r="CQ127" s="220"/>
      <c r="CR127" s="220"/>
      <c r="CS127" s="220"/>
      <c r="CT127" s="220"/>
    </row>
    <row r="128" spans="1:98" x14ac:dyDescent="0.2">
      <c r="C128"/>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0"/>
      <c r="AZ128" s="220"/>
      <c r="BA128" s="220"/>
      <c r="BB128" s="220"/>
      <c r="BC128" s="220"/>
      <c r="BD128" s="220"/>
      <c r="BE128" s="220"/>
      <c r="BF128" s="220"/>
      <c r="BG128" s="220"/>
      <c r="BH128" s="220"/>
      <c r="BI128" s="220"/>
      <c r="BJ128" s="220"/>
      <c r="BK128" s="220"/>
      <c r="BL128" s="220"/>
      <c r="BM128" s="220"/>
      <c r="BN128" s="220"/>
      <c r="BO128" s="220"/>
      <c r="BP128" s="220"/>
      <c r="BQ128" s="220"/>
      <c r="BR128" s="220"/>
      <c r="BS128" s="220"/>
      <c r="BT128" s="220"/>
      <c r="BU128" s="220"/>
      <c r="BV128" s="220"/>
      <c r="BW128" s="220"/>
      <c r="BX128" s="220"/>
      <c r="BY128" s="220"/>
      <c r="BZ128" s="220"/>
      <c r="CA128" s="220"/>
      <c r="CB128" s="220"/>
      <c r="CC128" s="220"/>
      <c r="CD128" s="220"/>
      <c r="CE128" s="220"/>
      <c r="CF128" s="220"/>
      <c r="CG128" s="220"/>
      <c r="CH128" s="220"/>
      <c r="CI128" s="220"/>
      <c r="CJ128" s="220"/>
      <c r="CK128" s="220"/>
      <c r="CL128" s="220"/>
      <c r="CM128" s="220"/>
      <c r="CN128" s="220"/>
      <c r="CO128" s="220"/>
      <c r="CP128" s="220"/>
      <c r="CQ128" s="220"/>
      <c r="CR128" s="220"/>
      <c r="CS128" s="220"/>
      <c r="CT128" s="220"/>
    </row>
    <row r="129" spans="3:98" x14ac:dyDescent="0.2">
      <c r="C129"/>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220"/>
      <c r="AB129" s="220"/>
      <c r="AC129" s="220"/>
      <c r="AD129" s="220"/>
      <c r="AE129" s="220"/>
      <c r="AF129" s="220"/>
      <c r="AG129" s="220"/>
      <c r="AH129" s="220"/>
      <c r="AI129" s="220"/>
      <c r="AJ129" s="220"/>
      <c r="AK129" s="220"/>
      <c r="AL129" s="220"/>
      <c r="AM129" s="220"/>
      <c r="AN129" s="220"/>
      <c r="AO129" s="220"/>
      <c r="AP129" s="220"/>
      <c r="AQ129" s="220"/>
      <c r="AR129" s="220"/>
      <c r="AS129" s="220"/>
      <c r="AT129" s="220"/>
      <c r="AU129" s="220"/>
      <c r="AV129" s="220"/>
      <c r="AW129" s="220"/>
      <c r="AX129" s="220"/>
      <c r="AY129" s="220"/>
      <c r="AZ129" s="220"/>
      <c r="BA129" s="220"/>
      <c r="BB129" s="220"/>
      <c r="BC129" s="220"/>
      <c r="BD129" s="220"/>
      <c r="BE129" s="220"/>
      <c r="BF129" s="220"/>
      <c r="BG129" s="220"/>
      <c r="BH129" s="220"/>
      <c r="BI129" s="220"/>
      <c r="BJ129" s="220"/>
      <c r="BK129" s="220"/>
      <c r="BL129" s="220"/>
      <c r="BM129" s="220"/>
      <c r="BN129" s="220"/>
      <c r="BO129" s="220"/>
      <c r="BP129" s="220"/>
      <c r="BQ129" s="220"/>
      <c r="BR129" s="220"/>
      <c r="BS129" s="220"/>
      <c r="BT129" s="220"/>
      <c r="BU129" s="220"/>
      <c r="BV129" s="220"/>
      <c r="BW129" s="220"/>
      <c r="BX129" s="220"/>
      <c r="BY129" s="220"/>
      <c r="BZ129" s="220"/>
      <c r="CA129" s="220"/>
      <c r="CB129" s="220"/>
      <c r="CC129" s="220"/>
      <c r="CD129" s="220"/>
      <c r="CE129" s="220"/>
      <c r="CF129" s="220"/>
      <c r="CG129" s="220"/>
      <c r="CH129" s="220"/>
      <c r="CI129" s="220"/>
      <c r="CJ129" s="220"/>
      <c r="CK129" s="220"/>
      <c r="CL129" s="220"/>
      <c r="CM129" s="220"/>
      <c r="CN129" s="220"/>
      <c r="CO129" s="220"/>
      <c r="CP129" s="220"/>
      <c r="CQ129" s="220"/>
      <c r="CR129" s="220"/>
      <c r="CS129" s="220"/>
      <c r="CT129" s="220"/>
    </row>
    <row r="130" spans="3:98" x14ac:dyDescent="0.2">
      <c r="C13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220"/>
      <c r="AF130" s="220"/>
      <c r="AG130" s="220"/>
      <c r="AH130" s="220"/>
      <c r="AI130" s="220"/>
      <c r="AJ130" s="220"/>
      <c r="AK130" s="220"/>
      <c r="AL130" s="220"/>
      <c r="AM130" s="220"/>
      <c r="AN130" s="220"/>
      <c r="AO130" s="220"/>
      <c r="AP130" s="220"/>
      <c r="AQ130" s="220"/>
      <c r="AR130" s="220"/>
      <c r="AS130" s="220"/>
      <c r="AT130" s="220"/>
      <c r="AU130" s="220"/>
      <c r="AV130" s="220"/>
      <c r="AW130" s="220"/>
      <c r="AX130" s="220"/>
      <c r="AY130" s="220"/>
      <c r="AZ130" s="220"/>
      <c r="BA130" s="220"/>
      <c r="BB130" s="220"/>
      <c r="BC130" s="220"/>
      <c r="BD130" s="220"/>
      <c r="BE130" s="220"/>
      <c r="BF130" s="220"/>
      <c r="BG130" s="220"/>
      <c r="BH130" s="220"/>
      <c r="BI130" s="220"/>
      <c r="BJ130" s="220"/>
      <c r="BK130" s="220"/>
      <c r="BL130" s="220"/>
      <c r="BM130" s="220"/>
      <c r="BN130" s="220"/>
      <c r="BO130" s="220"/>
      <c r="BP130" s="220"/>
      <c r="BQ130" s="220"/>
      <c r="BR130" s="220"/>
      <c r="BS130" s="220"/>
      <c r="BT130" s="220"/>
      <c r="BU130" s="220"/>
      <c r="BV130" s="220"/>
      <c r="BW130" s="220"/>
      <c r="BX130" s="220"/>
      <c r="BY130" s="220"/>
      <c r="BZ130" s="220"/>
      <c r="CA130" s="220"/>
      <c r="CB130" s="220"/>
      <c r="CC130" s="220"/>
      <c r="CD130" s="220"/>
      <c r="CE130" s="220"/>
      <c r="CF130" s="220"/>
      <c r="CG130" s="220"/>
      <c r="CH130" s="220"/>
      <c r="CI130" s="220"/>
      <c r="CJ130" s="220"/>
      <c r="CK130" s="220"/>
      <c r="CL130" s="220"/>
      <c r="CM130" s="220"/>
      <c r="CN130" s="220"/>
      <c r="CO130" s="220"/>
      <c r="CP130" s="220"/>
      <c r="CQ130" s="220"/>
      <c r="CR130" s="220"/>
      <c r="CS130" s="220"/>
      <c r="CT130" s="220"/>
    </row>
    <row r="131" spans="3:98" x14ac:dyDescent="0.2">
      <c r="C131"/>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0"/>
      <c r="AA131" s="220"/>
      <c r="AB131" s="220"/>
      <c r="AC131" s="220"/>
      <c r="AD131" s="220"/>
      <c r="AE131" s="220"/>
      <c r="AF131" s="220"/>
      <c r="AG131" s="220"/>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c r="BC131" s="220"/>
      <c r="BD131" s="220"/>
      <c r="BE131" s="220"/>
      <c r="BF131" s="220"/>
      <c r="BG131" s="220"/>
      <c r="BH131" s="220"/>
      <c r="BI131" s="220"/>
      <c r="BJ131" s="220"/>
      <c r="BK131" s="220"/>
      <c r="BL131" s="220"/>
      <c r="BM131" s="220"/>
      <c r="BN131" s="220"/>
      <c r="BO131" s="220"/>
      <c r="BP131" s="220"/>
      <c r="BQ131" s="220"/>
      <c r="BR131" s="220"/>
      <c r="BS131" s="220"/>
      <c r="BT131" s="220"/>
      <c r="BU131" s="220"/>
      <c r="BV131" s="220"/>
      <c r="BW131" s="220"/>
      <c r="BX131" s="220"/>
      <c r="BY131" s="220"/>
      <c r="BZ131" s="220"/>
      <c r="CA131" s="220"/>
      <c r="CB131" s="220"/>
      <c r="CC131" s="220"/>
      <c r="CD131" s="220"/>
      <c r="CE131" s="220"/>
      <c r="CF131" s="220"/>
      <c r="CG131" s="220"/>
      <c r="CH131" s="220"/>
      <c r="CI131" s="220"/>
      <c r="CJ131" s="220"/>
      <c r="CK131" s="220"/>
      <c r="CL131" s="220"/>
      <c r="CM131" s="220"/>
      <c r="CN131" s="220"/>
      <c r="CO131" s="220"/>
      <c r="CP131" s="220"/>
      <c r="CQ131" s="220"/>
      <c r="CR131" s="220"/>
      <c r="CS131" s="220"/>
      <c r="CT131" s="220"/>
    </row>
    <row r="132" spans="3:98" x14ac:dyDescent="0.2">
      <c r="C132"/>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0"/>
      <c r="AZ132" s="220"/>
      <c r="BA132" s="220"/>
      <c r="BB132" s="220"/>
      <c r="BC132" s="220"/>
      <c r="BD132" s="220"/>
      <c r="BE132" s="220"/>
      <c r="BF132" s="220"/>
      <c r="BG132" s="220"/>
      <c r="BH132" s="220"/>
      <c r="BI132" s="220"/>
      <c r="BJ132" s="220"/>
      <c r="BK132" s="220"/>
      <c r="BL132" s="220"/>
      <c r="BM132" s="220"/>
      <c r="BN132" s="220"/>
      <c r="BO132" s="220"/>
      <c r="BP132" s="220"/>
      <c r="BQ132" s="220"/>
      <c r="BR132" s="220"/>
      <c r="BS132" s="220"/>
      <c r="BT132" s="220"/>
      <c r="BU132" s="220"/>
      <c r="BV132" s="220"/>
      <c r="BW132" s="220"/>
      <c r="BX132" s="220"/>
      <c r="BY132" s="220"/>
      <c r="BZ132" s="220"/>
      <c r="CA132" s="220"/>
      <c r="CB132" s="220"/>
      <c r="CC132" s="220"/>
      <c r="CD132" s="220"/>
      <c r="CE132" s="220"/>
      <c r="CF132" s="220"/>
      <c r="CG132" s="220"/>
      <c r="CH132" s="220"/>
      <c r="CI132" s="220"/>
      <c r="CJ132" s="220"/>
      <c r="CK132" s="220"/>
      <c r="CL132" s="220"/>
      <c r="CM132" s="220"/>
      <c r="CN132" s="220"/>
      <c r="CO132" s="220"/>
      <c r="CP132" s="220"/>
      <c r="CQ132" s="220"/>
      <c r="CR132" s="220"/>
      <c r="CS132" s="220"/>
      <c r="CT132" s="220"/>
    </row>
    <row r="133" spans="3:98" x14ac:dyDescent="0.2">
      <c r="C133"/>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c r="AE133" s="220"/>
      <c r="AF133" s="220"/>
      <c r="AG133" s="220"/>
      <c r="AH133" s="220"/>
      <c r="AI133" s="220"/>
      <c r="AJ133" s="220"/>
      <c r="AK133" s="220"/>
      <c r="AL133" s="220"/>
      <c r="AM133" s="220"/>
      <c r="AN133" s="220"/>
      <c r="AO133" s="220"/>
      <c r="AP133" s="220"/>
      <c r="AQ133" s="220"/>
      <c r="AR133" s="220"/>
      <c r="AS133" s="220"/>
      <c r="AT133" s="220"/>
      <c r="AU133" s="220"/>
      <c r="AV133" s="220"/>
      <c r="AW133" s="220"/>
      <c r="AX133" s="220"/>
      <c r="AY133" s="220"/>
      <c r="AZ133" s="220"/>
      <c r="BA133" s="220"/>
      <c r="BB133" s="220"/>
      <c r="BC133" s="220"/>
      <c r="BD133" s="220"/>
      <c r="BE133" s="220"/>
      <c r="BF133" s="220"/>
      <c r="BG133" s="220"/>
      <c r="BH133" s="220"/>
      <c r="BI133" s="220"/>
      <c r="BJ133" s="220"/>
      <c r="BK133" s="220"/>
      <c r="BL133" s="220"/>
      <c r="BM133" s="220"/>
      <c r="BN133" s="220"/>
      <c r="BO133" s="220"/>
      <c r="BP133" s="220"/>
      <c r="BQ133" s="220"/>
      <c r="BR133" s="220"/>
      <c r="BS133" s="220"/>
      <c r="BT133" s="220"/>
      <c r="BU133" s="220"/>
      <c r="BV133" s="220"/>
      <c r="BW133" s="220"/>
      <c r="BX133" s="220"/>
      <c r="BY133" s="220"/>
      <c r="BZ133" s="220"/>
      <c r="CA133" s="220"/>
      <c r="CB133" s="220"/>
      <c r="CC133" s="220"/>
      <c r="CD133" s="220"/>
      <c r="CE133" s="220"/>
      <c r="CF133" s="220"/>
      <c r="CG133" s="220"/>
      <c r="CH133" s="220"/>
      <c r="CI133" s="220"/>
      <c r="CJ133" s="220"/>
      <c r="CK133" s="220"/>
      <c r="CL133" s="220"/>
      <c r="CM133" s="220"/>
      <c r="CN133" s="220"/>
      <c r="CO133" s="220"/>
      <c r="CP133" s="220"/>
      <c r="CQ133" s="220"/>
      <c r="CR133" s="220"/>
      <c r="CS133" s="220"/>
      <c r="CT133" s="220"/>
    </row>
    <row r="134" spans="3:98" x14ac:dyDescent="0.2">
      <c r="C134"/>
      <c r="D134" s="220"/>
      <c r="E134" s="22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220"/>
      <c r="BA134" s="220"/>
      <c r="BB134" s="220"/>
      <c r="BC134" s="220"/>
      <c r="BD134" s="220"/>
      <c r="BE134" s="220"/>
      <c r="BF134" s="220"/>
      <c r="BG134" s="220"/>
      <c r="BH134" s="220"/>
      <c r="BI134" s="220"/>
      <c r="BJ134" s="220"/>
      <c r="BK134" s="220"/>
      <c r="BL134" s="220"/>
      <c r="BM134" s="220"/>
      <c r="BN134" s="220"/>
      <c r="BO134" s="220"/>
      <c r="BP134" s="220"/>
      <c r="BQ134" s="220"/>
      <c r="BR134" s="220"/>
      <c r="BS134" s="220"/>
      <c r="BT134" s="220"/>
      <c r="BU134" s="220"/>
      <c r="BV134" s="220"/>
      <c r="BW134" s="220"/>
      <c r="BX134" s="220"/>
      <c r="BY134" s="220"/>
      <c r="BZ134" s="220"/>
      <c r="CA134" s="220"/>
      <c r="CB134" s="220"/>
      <c r="CC134" s="220"/>
      <c r="CD134" s="220"/>
      <c r="CE134" s="220"/>
      <c r="CF134" s="220"/>
      <c r="CG134" s="220"/>
      <c r="CH134" s="220"/>
      <c r="CI134" s="220"/>
      <c r="CJ134" s="220"/>
      <c r="CK134" s="220"/>
      <c r="CL134" s="220"/>
      <c r="CM134" s="220"/>
      <c r="CN134" s="220"/>
      <c r="CO134" s="220"/>
      <c r="CP134" s="220"/>
      <c r="CQ134" s="220"/>
      <c r="CR134" s="220"/>
      <c r="CS134" s="220"/>
      <c r="CT134" s="220"/>
    </row>
    <row r="135" spans="3:98" x14ac:dyDescent="0.2">
      <c r="C135"/>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c r="AQ135" s="220"/>
      <c r="AR135" s="220"/>
      <c r="AS135" s="220"/>
      <c r="AT135" s="220"/>
      <c r="AU135" s="220"/>
      <c r="AV135" s="220"/>
      <c r="AW135" s="220"/>
      <c r="AX135" s="220"/>
      <c r="AY135" s="220"/>
      <c r="AZ135" s="220"/>
      <c r="BA135" s="220"/>
      <c r="BB135" s="220"/>
      <c r="BC135" s="220"/>
      <c r="BD135" s="220"/>
      <c r="BE135" s="220"/>
      <c r="BF135" s="220"/>
      <c r="BG135" s="220"/>
      <c r="BH135" s="220"/>
      <c r="BI135" s="220"/>
      <c r="BJ135" s="220"/>
      <c r="BK135" s="220"/>
      <c r="BL135" s="220"/>
      <c r="BM135" s="220"/>
      <c r="BN135" s="220"/>
      <c r="BO135" s="220"/>
      <c r="BP135" s="220"/>
      <c r="BQ135" s="220"/>
      <c r="BR135" s="220"/>
      <c r="BS135" s="220"/>
      <c r="BT135" s="220"/>
      <c r="BU135" s="220"/>
      <c r="BV135" s="220"/>
      <c r="BW135" s="220"/>
      <c r="BX135" s="220"/>
      <c r="BY135" s="220"/>
      <c r="BZ135" s="220"/>
      <c r="CA135" s="220"/>
      <c r="CB135" s="220"/>
      <c r="CC135" s="220"/>
      <c r="CD135" s="220"/>
      <c r="CE135" s="220"/>
      <c r="CF135" s="220"/>
      <c r="CG135" s="220"/>
      <c r="CH135" s="220"/>
      <c r="CI135" s="220"/>
      <c r="CJ135" s="220"/>
      <c r="CK135" s="220"/>
      <c r="CL135" s="220"/>
      <c r="CM135" s="220"/>
      <c r="CN135" s="220"/>
      <c r="CO135" s="220"/>
      <c r="CP135" s="220"/>
      <c r="CQ135" s="220"/>
      <c r="CR135" s="220"/>
      <c r="CS135" s="220"/>
      <c r="CT135" s="220"/>
    </row>
    <row r="136" spans="3:98" x14ac:dyDescent="0.2">
      <c r="C136"/>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0"/>
      <c r="AM136" s="220"/>
      <c r="AN136" s="220"/>
      <c r="AO136" s="220"/>
      <c r="AP136" s="220"/>
      <c r="AQ136" s="220"/>
      <c r="AR136" s="220"/>
      <c r="AS136" s="220"/>
      <c r="AT136" s="220"/>
      <c r="AU136" s="220"/>
      <c r="AV136" s="220"/>
      <c r="AW136" s="220"/>
      <c r="AX136" s="220"/>
      <c r="AY136" s="220"/>
      <c r="AZ136" s="220"/>
      <c r="BA136" s="220"/>
      <c r="BB136" s="220"/>
      <c r="BC136" s="220"/>
      <c r="BD136" s="220"/>
      <c r="BE136" s="220"/>
      <c r="BF136" s="220"/>
      <c r="BG136" s="220"/>
      <c r="BH136" s="220"/>
      <c r="BI136" s="220"/>
      <c r="BJ136" s="220"/>
      <c r="BK136" s="220"/>
      <c r="BL136" s="220"/>
      <c r="BM136" s="220"/>
      <c r="BN136" s="220"/>
      <c r="BO136" s="220"/>
      <c r="BP136" s="220"/>
      <c r="BQ136" s="220"/>
      <c r="BR136" s="220"/>
      <c r="BS136" s="220"/>
      <c r="BT136" s="220"/>
      <c r="BU136" s="220"/>
      <c r="BV136" s="220"/>
      <c r="BW136" s="220"/>
      <c r="BX136" s="220"/>
      <c r="BY136" s="220"/>
      <c r="BZ136" s="220"/>
      <c r="CA136" s="220"/>
      <c r="CB136" s="220"/>
      <c r="CC136" s="220"/>
      <c r="CD136" s="220"/>
      <c r="CE136" s="220"/>
      <c r="CF136" s="220"/>
      <c r="CG136" s="220"/>
      <c r="CH136" s="220"/>
      <c r="CI136" s="220"/>
      <c r="CJ136" s="220"/>
      <c r="CK136" s="220"/>
      <c r="CL136" s="220"/>
      <c r="CM136" s="220"/>
      <c r="CN136" s="220"/>
      <c r="CO136" s="220"/>
      <c r="CP136" s="220"/>
      <c r="CQ136" s="220"/>
      <c r="CR136" s="220"/>
      <c r="CS136" s="220"/>
      <c r="CT136" s="220"/>
    </row>
    <row r="137" spans="3:98" x14ac:dyDescent="0.2">
      <c r="C137"/>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0"/>
      <c r="AD137" s="220"/>
      <c r="AE137" s="220"/>
      <c r="AF137" s="220"/>
      <c r="AG137" s="220"/>
      <c r="AH137" s="220"/>
      <c r="AI137" s="220"/>
      <c r="AJ137" s="220"/>
      <c r="AK137" s="220"/>
      <c r="AL137" s="220"/>
      <c r="AM137" s="220"/>
      <c r="AN137" s="220"/>
      <c r="AO137" s="220"/>
      <c r="AP137" s="220"/>
      <c r="AQ137" s="220"/>
      <c r="AR137" s="220"/>
      <c r="AS137" s="220"/>
      <c r="AT137" s="220"/>
      <c r="AU137" s="220"/>
      <c r="AV137" s="220"/>
      <c r="AW137" s="220"/>
      <c r="AX137" s="220"/>
      <c r="AY137" s="220"/>
      <c r="AZ137" s="220"/>
      <c r="BA137" s="220"/>
      <c r="BB137" s="220"/>
      <c r="BC137" s="220"/>
      <c r="BD137" s="220"/>
      <c r="BE137" s="220"/>
      <c r="BF137" s="220"/>
      <c r="BG137" s="220"/>
      <c r="BH137" s="220"/>
      <c r="BI137" s="220"/>
      <c r="BJ137" s="220"/>
      <c r="BK137" s="220"/>
      <c r="BL137" s="220"/>
      <c r="BM137" s="220"/>
      <c r="BN137" s="220"/>
      <c r="BO137" s="220"/>
      <c r="BP137" s="220"/>
      <c r="BQ137" s="220"/>
      <c r="BR137" s="220"/>
      <c r="BS137" s="220"/>
      <c r="BT137" s="220"/>
      <c r="BU137" s="220"/>
      <c r="BV137" s="220"/>
      <c r="BW137" s="220"/>
      <c r="BX137" s="220"/>
      <c r="BY137" s="220"/>
      <c r="BZ137" s="220"/>
      <c r="CA137" s="220"/>
      <c r="CB137" s="220"/>
      <c r="CC137" s="220"/>
      <c r="CD137" s="220"/>
      <c r="CE137" s="220"/>
      <c r="CF137" s="220"/>
      <c r="CG137" s="220"/>
      <c r="CH137" s="220"/>
      <c r="CI137" s="220"/>
      <c r="CJ137" s="220"/>
      <c r="CK137" s="220"/>
      <c r="CL137" s="220"/>
      <c r="CM137" s="220"/>
      <c r="CN137" s="220"/>
      <c r="CO137" s="220"/>
      <c r="CP137" s="220"/>
      <c r="CQ137" s="220"/>
      <c r="CR137" s="220"/>
      <c r="CS137" s="220"/>
      <c r="CT137" s="220"/>
    </row>
    <row r="138" spans="3:98" x14ac:dyDescent="0.2">
      <c r="C138"/>
      <c r="D138" s="220"/>
      <c r="E138" s="220"/>
      <c r="F138" s="220"/>
      <c r="G138" s="220"/>
      <c r="H138" s="220"/>
      <c r="I138" s="220"/>
      <c r="J138" s="220"/>
      <c r="K138" s="220"/>
      <c r="L138" s="220"/>
      <c r="M138" s="220"/>
      <c r="N138" s="220"/>
      <c r="O138" s="220"/>
      <c r="P138" s="220"/>
      <c r="Q138" s="220"/>
      <c r="R138" s="220"/>
      <c r="S138" s="220"/>
      <c r="T138" s="220"/>
      <c r="U138" s="220"/>
      <c r="V138" s="220"/>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20"/>
      <c r="AT138" s="220"/>
      <c r="AU138" s="220"/>
      <c r="AV138" s="220"/>
      <c r="AW138" s="220"/>
      <c r="AX138" s="220"/>
      <c r="AY138" s="220"/>
      <c r="AZ138" s="220"/>
      <c r="BA138" s="220"/>
      <c r="BB138" s="220"/>
      <c r="BC138" s="220"/>
      <c r="BD138" s="220"/>
      <c r="BE138" s="220"/>
      <c r="BF138" s="220"/>
      <c r="BG138" s="220"/>
      <c r="BH138" s="220"/>
      <c r="BI138" s="220"/>
      <c r="BJ138" s="220"/>
      <c r="BK138" s="220"/>
      <c r="BL138" s="220"/>
      <c r="BM138" s="220"/>
      <c r="BN138" s="220"/>
      <c r="BO138" s="220"/>
      <c r="BP138" s="220"/>
      <c r="BQ138" s="220"/>
      <c r="BR138" s="220"/>
      <c r="BS138" s="220"/>
      <c r="BT138" s="220"/>
      <c r="BU138" s="220"/>
      <c r="BV138" s="220"/>
      <c r="BW138" s="220"/>
      <c r="BX138" s="220"/>
      <c r="BY138" s="220"/>
      <c r="BZ138" s="220"/>
      <c r="CA138" s="220"/>
      <c r="CB138" s="220"/>
      <c r="CC138" s="220"/>
      <c r="CD138" s="220"/>
      <c r="CE138" s="220"/>
      <c r="CF138" s="220"/>
      <c r="CG138" s="220"/>
      <c r="CH138" s="220"/>
      <c r="CI138" s="220"/>
      <c r="CJ138" s="220"/>
      <c r="CK138" s="220"/>
      <c r="CL138" s="220"/>
      <c r="CM138" s="220"/>
      <c r="CN138" s="220"/>
      <c r="CO138" s="220"/>
      <c r="CP138" s="220"/>
      <c r="CQ138" s="220"/>
      <c r="CR138" s="220"/>
      <c r="CS138" s="220"/>
      <c r="CT138" s="220"/>
    </row>
    <row r="139" spans="3:98" x14ac:dyDescent="0.2">
      <c r="C139"/>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c r="BA139" s="220"/>
      <c r="BB139" s="220"/>
      <c r="BC139" s="220"/>
      <c r="BD139" s="220"/>
      <c r="BE139" s="220"/>
      <c r="BF139" s="220"/>
      <c r="BG139" s="220"/>
      <c r="BH139" s="220"/>
      <c r="BI139" s="220"/>
      <c r="BJ139" s="220"/>
      <c r="BK139" s="220"/>
      <c r="BL139" s="220"/>
      <c r="BM139" s="220"/>
      <c r="BN139" s="220"/>
      <c r="BO139" s="220"/>
      <c r="BP139" s="220"/>
      <c r="BQ139" s="220"/>
      <c r="BR139" s="220"/>
      <c r="BS139" s="220"/>
      <c r="BT139" s="220"/>
      <c r="BU139" s="220"/>
      <c r="BV139" s="220"/>
      <c r="BW139" s="220"/>
      <c r="BX139" s="220"/>
      <c r="BY139" s="220"/>
      <c r="BZ139" s="220"/>
      <c r="CA139" s="220"/>
      <c r="CB139" s="220"/>
      <c r="CC139" s="220"/>
      <c r="CD139" s="220"/>
      <c r="CE139" s="220"/>
      <c r="CF139" s="220"/>
      <c r="CG139" s="220"/>
      <c r="CH139" s="220"/>
      <c r="CI139" s="220"/>
      <c r="CJ139" s="220"/>
      <c r="CK139" s="220"/>
      <c r="CL139" s="220"/>
      <c r="CM139" s="220"/>
      <c r="CN139" s="220"/>
      <c r="CO139" s="220"/>
      <c r="CP139" s="220"/>
      <c r="CQ139" s="220"/>
      <c r="CR139" s="220"/>
      <c r="CS139" s="220"/>
      <c r="CT139" s="220"/>
    </row>
    <row r="140" spans="3:98" x14ac:dyDescent="0.2">
      <c r="C140"/>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0"/>
      <c r="AS140" s="220"/>
      <c r="AT140" s="220"/>
      <c r="AU140" s="220"/>
      <c r="AV140" s="220"/>
      <c r="AW140" s="220"/>
      <c r="AX140" s="220"/>
      <c r="AY140" s="220"/>
      <c r="AZ140" s="220"/>
      <c r="BA140" s="220"/>
      <c r="BB140" s="220"/>
      <c r="BC140" s="220"/>
      <c r="BD140" s="220"/>
      <c r="BE140" s="220"/>
      <c r="BF140" s="220"/>
      <c r="BG140" s="220"/>
      <c r="BH140" s="220"/>
      <c r="BI140" s="220"/>
      <c r="BJ140" s="220"/>
      <c r="BK140" s="220"/>
      <c r="BL140" s="220"/>
      <c r="BM140" s="220"/>
      <c r="BN140" s="220"/>
      <c r="BO140" s="220"/>
      <c r="BP140" s="220"/>
      <c r="BQ140" s="220"/>
      <c r="BR140" s="220"/>
      <c r="BS140" s="220"/>
      <c r="BT140" s="220"/>
      <c r="BU140" s="220"/>
      <c r="BV140" s="220"/>
      <c r="BW140" s="220"/>
      <c r="BX140" s="220"/>
      <c r="BY140" s="220"/>
      <c r="BZ140" s="220"/>
      <c r="CA140" s="220"/>
      <c r="CB140" s="220"/>
      <c r="CC140" s="220"/>
      <c r="CD140" s="220"/>
      <c r="CE140" s="220"/>
      <c r="CF140" s="220"/>
      <c r="CG140" s="220"/>
      <c r="CH140" s="220"/>
      <c r="CI140" s="220"/>
      <c r="CJ140" s="220"/>
      <c r="CK140" s="220"/>
      <c r="CL140" s="220"/>
      <c r="CM140" s="220"/>
      <c r="CN140" s="220"/>
      <c r="CO140" s="220"/>
      <c r="CP140" s="220"/>
      <c r="CQ140" s="220"/>
      <c r="CR140" s="220"/>
      <c r="CS140" s="220"/>
      <c r="CT140" s="220"/>
    </row>
    <row r="141" spans="3:98" x14ac:dyDescent="0.2">
      <c r="C141"/>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0"/>
      <c r="Z141" s="220"/>
      <c r="AA141" s="220"/>
      <c r="AB141" s="220"/>
      <c r="AC141" s="220"/>
      <c r="AD141" s="220"/>
      <c r="AE141" s="220"/>
      <c r="AF141" s="220"/>
      <c r="AG141" s="220"/>
      <c r="AH141" s="220"/>
      <c r="AI141" s="220"/>
      <c r="AJ141" s="220"/>
      <c r="AK141" s="220"/>
      <c r="AL141" s="220"/>
      <c r="AM141" s="220"/>
      <c r="AN141" s="220"/>
      <c r="AO141" s="220"/>
      <c r="AP141" s="220"/>
      <c r="AQ141" s="220"/>
      <c r="AR141" s="220"/>
      <c r="AS141" s="220"/>
      <c r="AT141" s="220"/>
      <c r="AU141" s="220"/>
      <c r="AV141" s="220"/>
      <c r="AW141" s="220"/>
      <c r="AX141" s="220"/>
      <c r="AY141" s="220"/>
      <c r="AZ141" s="220"/>
      <c r="BA141" s="220"/>
      <c r="BB141" s="220"/>
      <c r="BC141" s="220"/>
      <c r="BD141" s="220"/>
      <c r="BE141" s="220"/>
      <c r="BF141" s="220"/>
      <c r="BG141" s="220"/>
      <c r="BH141" s="220"/>
      <c r="BI141" s="220"/>
      <c r="BJ141" s="220"/>
      <c r="BK141" s="220"/>
      <c r="BL141" s="220"/>
      <c r="BM141" s="220"/>
      <c r="BN141" s="220"/>
      <c r="BO141" s="220"/>
      <c r="BP141" s="220"/>
      <c r="BQ141" s="220"/>
      <c r="BR141" s="220"/>
      <c r="BS141" s="220"/>
      <c r="BT141" s="220"/>
      <c r="BU141" s="220"/>
      <c r="BV141" s="220"/>
      <c r="BW141" s="220"/>
      <c r="BX141" s="220"/>
      <c r="BY141" s="220"/>
      <c r="BZ141" s="220"/>
      <c r="CA141" s="220"/>
      <c r="CB141" s="220"/>
      <c r="CC141" s="220"/>
      <c r="CD141" s="220"/>
      <c r="CE141" s="220"/>
      <c r="CF141" s="220"/>
      <c r="CG141" s="220"/>
      <c r="CH141" s="220"/>
      <c r="CI141" s="220"/>
      <c r="CJ141" s="220"/>
      <c r="CK141" s="220"/>
      <c r="CL141" s="220"/>
      <c r="CM141" s="220"/>
      <c r="CN141" s="220"/>
      <c r="CO141" s="220"/>
      <c r="CP141" s="220"/>
      <c r="CQ141" s="220"/>
      <c r="CR141" s="220"/>
      <c r="CS141" s="220"/>
      <c r="CT141" s="220"/>
    </row>
    <row r="142" spans="3:98" x14ac:dyDescent="0.2">
      <c r="C142"/>
      <c r="D142" s="220"/>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20"/>
      <c r="BA142" s="220"/>
      <c r="BB142" s="220"/>
      <c r="BC142" s="220"/>
      <c r="BD142" s="220"/>
      <c r="BE142" s="220"/>
      <c r="BF142" s="220"/>
      <c r="BG142" s="220"/>
      <c r="BH142" s="220"/>
      <c r="BI142" s="220"/>
      <c r="BJ142" s="220"/>
      <c r="BK142" s="220"/>
      <c r="BL142" s="220"/>
      <c r="BM142" s="220"/>
      <c r="BN142" s="220"/>
      <c r="BO142" s="220"/>
      <c r="BP142" s="220"/>
      <c r="BQ142" s="220"/>
      <c r="BR142" s="220"/>
      <c r="BS142" s="220"/>
      <c r="BT142" s="220"/>
      <c r="BU142" s="220"/>
      <c r="BV142" s="220"/>
      <c r="BW142" s="220"/>
      <c r="BX142" s="220"/>
      <c r="BY142" s="220"/>
      <c r="BZ142" s="220"/>
      <c r="CA142" s="220"/>
      <c r="CB142" s="220"/>
      <c r="CC142" s="220"/>
      <c r="CD142" s="220"/>
      <c r="CE142" s="220"/>
      <c r="CF142" s="220"/>
      <c r="CG142" s="220"/>
      <c r="CH142" s="220"/>
      <c r="CI142" s="220"/>
      <c r="CJ142" s="220"/>
      <c r="CK142" s="220"/>
      <c r="CL142" s="220"/>
      <c r="CM142" s="220"/>
      <c r="CN142" s="220"/>
      <c r="CO142" s="220"/>
      <c r="CP142" s="220"/>
      <c r="CQ142" s="220"/>
      <c r="CR142" s="220"/>
      <c r="CS142" s="220"/>
      <c r="CT142" s="220"/>
    </row>
    <row r="143" spans="3:98" x14ac:dyDescent="0.2">
      <c r="C143"/>
      <c r="D143" s="220"/>
      <c r="E143" s="220"/>
      <c r="F143" s="220"/>
      <c r="G143" s="220"/>
      <c r="H143" s="220"/>
      <c r="I143" s="220"/>
      <c r="J143" s="220"/>
      <c r="K143" s="220"/>
      <c r="L143" s="220"/>
      <c r="M143" s="220"/>
      <c r="N143" s="220"/>
      <c r="O143" s="220"/>
      <c r="P143" s="220"/>
      <c r="Q143" s="220"/>
      <c r="R143" s="220"/>
      <c r="S143" s="220"/>
      <c r="T143" s="220"/>
      <c r="U143" s="220"/>
      <c r="V143" s="220"/>
      <c r="W143" s="220"/>
      <c r="X143" s="220"/>
      <c r="Y143" s="220"/>
      <c r="Z143" s="220"/>
      <c r="AA143" s="220"/>
      <c r="AB143" s="220"/>
      <c r="AC143" s="220"/>
      <c r="AD143" s="220"/>
      <c r="AE143" s="220"/>
      <c r="AF143" s="220"/>
      <c r="AG143" s="220"/>
      <c r="AH143" s="220"/>
      <c r="AI143" s="220"/>
      <c r="AJ143" s="220"/>
      <c r="AK143" s="220"/>
      <c r="AL143" s="220"/>
      <c r="AM143" s="220"/>
      <c r="AN143" s="220"/>
      <c r="AO143" s="220"/>
      <c r="AP143" s="220"/>
      <c r="AQ143" s="220"/>
      <c r="AR143" s="220"/>
      <c r="AS143" s="220"/>
      <c r="AT143" s="220"/>
      <c r="AU143" s="220"/>
      <c r="AV143" s="220"/>
      <c r="AW143" s="220"/>
      <c r="AX143" s="220"/>
      <c r="AY143" s="220"/>
      <c r="AZ143" s="220"/>
      <c r="BA143" s="220"/>
      <c r="BB143" s="220"/>
      <c r="BC143" s="220"/>
      <c r="BD143" s="220"/>
      <c r="BE143" s="220"/>
      <c r="BF143" s="220"/>
      <c r="BG143" s="220"/>
      <c r="BH143" s="220"/>
      <c r="BI143" s="220"/>
      <c r="BJ143" s="220"/>
      <c r="BK143" s="220"/>
      <c r="BL143" s="220"/>
      <c r="BM143" s="220"/>
      <c r="BN143" s="220"/>
      <c r="BO143" s="220"/>
      <c r="BP143" s="220"/>
      <c r="BQ143" s="220"/>
      <c r="BR143" s="220"/>
      <c r="BS143" s="220"/>
      <c r="BT143" s="220"/>
      <c r="BU143" s="220"/>
      <c r="BV143" s="220"/>
      <c r="BW143" s="220"/>
      <c r="BX143" s="220"/>
      <c r="BY143" s="220"/>
      <c r="BZ143" s="220"/>
      <c r="CA143" s="220"/>
      <c r="CB143" s="220"/>
      <c r="CC143" s="220"/>
      <c r="CD143" s="220"/>
      <c r="CE143" s="220"/>
      <c r="CF143" s="220"/>
      <c r="CG143" s="220"/>
      <c r="CH143" s="220"/>
      <c r="CI143" s="220"/>
      <c r="CJ143" s="220"/>
      <c r="CK143" s="220"/>
      <c r="CL143" s="220"/>
      <c r="CM143" s="220"/>
      <c r="CN143" s="220"/>
      <c r="CO143" s="220"/>
      <c r="CP143" s="220"/>
      <c r="CQ143" s="220"/>
      <c r="CR143" s="220"/>
      <c r="CS143" s="220"/>
      <c r="CT143" s="220"/>
    </row>
    <row r="144" spans="3:98" x14ac:dyDescent="0.2">
      <c r="C144"/>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c r="AL144" s="220"/>
      <c r="AM144" s="220"/>
      <c r="AN144" s="220"/>
      <c r="AO144" s="220"/>
      <c r="AP144" s="220"/>
      <c r="AQ144" s="220"/>
      <c r="AR144" s="220"/>
      <c r="AS144" s="220"/>
      <c r="AT144" s="220"/>
      <c r="AU144" s="220"/>
      <c r="AV144" s="220"/>
      <c r="AW144" s="220"/>
      <c r="AX144" s="220"/>
      <c r="AY144" s="220"/>
      <c r="AZ144" s="220"/>
      <c r="BA144" s="220"/>
      <c r="BB144" s="220"/>
      <c r="BC144" s="220"/>
      <c r="BD144" s="220"/>
      <c r="BE144" s="220"/>
      <c r="BF144" s="220"/>
      <c r="BG144" s="220"/>
      <c r="BH144" s="220"/>
      <c r="BI144" s="220"/>
      <c r="BJ144" s="220"/>
      <c r="BK144" s="220"/>
      <c r="BL144" s="220"/>
      <c r="BM144" s="220"/>
      <c r="BN144" s="220"/>
      <c r="BO144" s="220"/>
      <c r="BP144" s="220"/>
      <c r="BQ144" s="220"/>
      <c r="BR144" s="220"/>
      <c r="BS144" s="220"/>
      <c r="BT144" s="220"/>
      <c r="BU144" s="220"/>
      <c r="BV144" s="220"/>
      <c r="BW144" s="220"/>
      <c r="BX144" s="220"/>
      <c r="BY144" s="220"/>
      <c r="BZ144" s="220"/>
      <c r="CA144" s="220"/>
      <c r="CB144" s="220"/>
      <c r="CC144" s="220"/>
      <c r="CD144" s="220"/>
      <c r="CE144" s="220"/>
      <c r="CF144" s="220"/>
      <c r="CG144" s="220"/>
      <c r="CH144" s="220"/>
      <c r="CI144" s="220"/>
      <c r="CJ144" s="220"/>
      <c r="CK144" s="220"/>
      <c r="CL144" s="220"/>
      <c r="CM144" s="220"/>
      <c r="CN144" s="220"/>
      <c r="CO144" s="220"/>
      <c r="CP144" s="220"/>
      <c r="CQ144" s="220"/>
      <c r="CR144" s="220"/>
      <c r="CS144" s="220"/>
      <c r="CT144" s="220"/>
    </row>
    <row r="145" spans="3:98" x14ac:dyDescent="0.2">
      <c r="C145"/>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0"/>
      <c r="AY145" s="220"/>
      <c r="AZ145" s="220"/>
      <c r="BA145" s="220"/>
      <c r="BB145" s="220"/>
      <c r="BC145" s="220"/>
      <c r="BD145" s="220"/>
      <c r="BE145" s="220"/>
      <c r="BF145" s="220"/>
      <c r="BG145" s="220"/>
      <c r="BH145" s="220"/>
      <c r="BI145" s="220"/>
      <c r="BJ145" s="220"/>
      <c r="BK145" s="220"/>
      <c r="BL145" s="220"/>
      <c r="BM145" s="220"/>
      <c r="BN145" s="220"/>
      <c r="BO145" s="220"/>
      <c r="BP145" s="220"/>
      <c r="BQ145" s="220"/>
      <c r="BR145" s="220"/>
      <c r="BS145" s="220"/>
      <c r="BT145" s="220"/>
      <c r="BU145" s="220"/>
      <c r="BV145" s="220"/>
      <c r="BW145" s="220"/>
      <c r="BX145" s="220"/>
      <c r="BY145" s="220"/>
      <c r="BZ145" s="220"/>
      <c r="CA145" s="220"/>
      <c r="CB145" s="220"/>
      <c r="CC145" s="220"/>
      <c r="CD145" s="220"/>
      <c r="CE145" s="220"/>
      <c r="CF145" s="220"/>
      <c r="CG145" s="220"/>
      <c r="CH145" s="220"/>
      <c r="CI145" s="220"/>
      <c r="CJ145" s="220"/>
      <c r="CK145" s="220"/>
      <c r="CL145" s="220"/>
      <c r="CM145" s="220"/>
      <c r="CN145" s="220"/>
      <c r="CO145" s="220"/>
      <c r="CP145" s="220"/>
      <c r="CQ145" s="220"/>
      <c r="CR145" s="220"/>
      <c r="CS145" s="220"/>
      <c r="CT145" s="220"/>
    </row>
    <row r="146" spans="3:98" x14ac:dyDescent="0.2">
      <c r="C146"/>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0"/>
      <c r="AZ146" s="220"/>
      <c r="BA146" s="220"/>
      <c r="BB146" s="220"/>
      <c r="BC146" s="220"/>
      <c r="BD146" s="220"/>
      <c r="BE146" s="220"/>
      <c r="BF146" s="220"/>
      <c r="BG146" s="220"/>
      <c r="BH146" s="220"/>
      <c r="BI146" s="220"/>
      <c r="BJ146" s="220"/>
      <c r="BK146" s="220"/>
      <c r="BL146" s="220"/>
      <c r="BM146" s="220"/>
      <c r="BN146" s="220"/>
      <c r="BO146" s="220"/>
      <c r="BP146" s="220"/>
      <c r="BQ146" s="220"/>
      <c r="BR146" s="220"/>
      <c r="BS146" s="220"/>
      <c r="BT146" s="220"/>
      <c r="BU146" s="220"/>
      <c r="BV146" s="220"/>
      <c r="BW146" s="220"/>
      <c r="BX146" s="220"/>
      <c r="BY146" s="220"/>
      <c r="BZ146" s="220"/>
      <c r="CA146" s="220"/>
      <c r="CB146" s="220"/>
      <c r="CC146" s="220"/>
      <c r="CD146" s="220"/>
      <c r="CE146" s="220"/>
      <c r="CF146" s="220"/>
      <c r="CG146" s="220"/>
      <c r="CH146" s="220"/>
      <c r="CI146" s="220"/>
      <c r="CJ146" s="220"/>
      <c r="CK146" s="220"/>
      <c r="CL146" s="220"/>
      <c r="CM146" s="220"/>
      <c r="CN146" s="220"/>
      <c r="CO146" s="220"/>
      <c r="CP146" s="220"/>
      <c r="CQ146" s="220"/>
      <c r="CR146" s="220"/>
      <c r="CS146" s="220"/>
      <c r="CT146" s="220"/>
    </row>
    <row r="147" spans="3:98" x14ac:dyDescent="0.2">
      <c r="C147"/>
      <c r="D147" s="220"/>
      <c r="E147" s="220"/>
      <c r="F147" s="220"/>
      <c r="G147" s="220"/>
      <c r="H147" s="220"/>
      <c r="I147" s="220"/>
      <c r="J147" s="220"/>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c r="BC147" s="220"/>
      <c r="BD147" s="220"/>
      <c r="BE147" s="220"/>
      <c r="BF147" s="220"/>
      <c r="BG147" s="220"/>
      <c r="BH147" s="220"/>
      <c r="BI147" s="220"/>
      <c r="BJ147" s="220"/>
      <c r="BK147" s="220"/>
      <c r="BL147" s="220"/>
      <c r="BM147" s="220"/>
      <c r="BN147" s="220"/>
      <c r="BO147" s="220"/>
      <c r="BP147" s="220"/>
      <c r="BQ147" s="220"/>
      <c r="BR147" s="220"/>
      <c r="BS147" s="220"/>
      <c r="BT147" s="220"/>
      <c r="BU147" s="220"/>
      <c r="BV147" s="220"/>
      <c r="BW147" s="220"/>
      <c r="BX147" s="220"/>
      <c r="BY147" s="220"/>
      <c r="BZ147" s="220"/>
      <c r="CA147" s="220"/>
      <c r="CB147" s="220"/>
      <c r="CC147" s="220"/>
      <c r="CD147" s="220"/>
      <c r="CE147" s="220"/>
      <c r="CF147" s="220"/>
      <c r="CG147" s="220"/>
      <c r="CH147" s="220"/>
      <c r="CI147" s="220"/>
      <c r="CJ147" s="220"/>
      <c r="CK147" s="220"/>
      <c r="CL147" s="220"/>
      <c r="CM147" s="220"/>
      <c r="CN147" s="220"/>
      <c r="CO147" s="220"/>
      <c r="CP147" s="220"/>
      <c r="CQ147" s="220"/>
      <c r="CR147" s="220"/>
      <c r="CS147" s="220"/>
      <c r="CT147" s="220"/>
    </row>
    <row r="148" spans="3:98" x14ac:dyDescent="0.2">
      <c r="C148"/>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c r="BC148" s="220"/>
      <c r="BD148" s="220"/>
      <c r="BE148" s="220"/>
      <c r="BF148" s="220"/>
      <c r="BG148" s="220"/>
      <c r="BH148" s="220"/>
      <c r="BI148" s="220"/>
      <c r="BJ148" s="220"/>
      <c r="BK148" s="220"/>
      <c r="BL148" s="220"/>
      <c r="BM148" s="220"/>
      <c r="BN148" s="220"/>
      <c r="BO148" s="220"/>
      <c r="BP148" s="220"/>
      <c r="BQ148" s="220"/>
      <c r="BR148" s="220"/>
      <c r="BS148" s="220"/>
      <c r="BT148" s="220"/>
      <c r="BU148" s="220"/>
      <c r="BV148" s="220"/>
      <c r="BW148" s="220"/>
      <c r="BX148" s="220"/>
      <c r="BY148" s="220"/>
      <c r="BZ148" s="220"/>
      <c r="CA148" s="220"/>
      <c r="CB148" s="220"/>
      <c r="CC148" s="220"/>
      <c r="CD148" s="220"/>
      <c r="CE148" s="220"/>
      <c r="CF148" s="220"/>
      <c r="CG148" s="220"/>
      <c r="CH148" s="220"/>
      <c r="CI148" s="220"/>
      <c r="CJ148" s="220"/>
      <c r="CK148" s="220"/>
      <c r="CL148" s="220"/>
      <c r="CM148" s="220"/>
      <c r="CN148" s="220"/>
      <c r="CO148" s="220"/>
      <c r="CP148" s="220"/>
      <c r="CQ148" s="220"/>
      <c r="CR148" s="220"/>
      <c r="CS148" s="220"/>
      <c r="CT148" s="220"/>
    </row>
    <row r="149" spans="3:98" x14ac:dyDescent="0.2">
      <c r="C149"/>
      <c r="D149" s="220"/>
      <c r="E149" s="220"/>
      <c r="F149" s="220"/>
      <c r="G149" s="220"/>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c r="BC149" s="220"/>
      <c r="BD149" s="220"/>
      <c r="BE149" s="220"/>
      <c r="BF149" s="220"/>
      <c r="BG149" s="220"/>
      <c r="BH149" s="220"/>
      <c r="BI149" s="220"/>
      <c r="BJ149" s="220"/>
      <c r="BK149" s="220"/>
      <c r="BL149" s="220"/>
      <c r="BM149" s="220"/>
      <c r="BN149" s="220"/>
      <c r="BO149" s="220"/>
      <c r="BP149" s="220"/>
      <c r="BQ149" s="220"/>
      <c r="BR149" s="220"/>
      <c r="BS149" s="220"/>
      <c r="BT149" s="220"/>
      <c r="BU149" s="220"/>
      <c r="BV149" s="220"/>
      <c r="BW149" s="220"/>
      <c r="BX149" s="220"/>
      <c r="BY149" s="220"/>
      <c r="BZ149" s="220"/>
      <c r="CA149" s="220"/>
      <c r="CB149" s="220"/>
      <c r="CC149" s="220"/>
      <c r="CD149" s="220"/>
      <c r="CE149" s="220"/>
      <c r="CF149" s="220"/>
      <c r="CG149" s="220"/>
      <c r="CH149" s="220"/>
      <c r="CI149" s="220"/>
      <c r="CJ149" s="220"/>
      <c r="CK149" s="220"/>
      <c r="CL149" s="220"/>
      <c r="CM149" s="220"/>
      <c r="CN149" s="220"/>
      <c r="CO149" s="220"/>
      <c r="CP149" s="220"/>
      <c r="CQ149" s="220"/>
      <c r="CR149" s="220"/>
      <c r="CS149" s="220"/>
      <c r="CT149" s="220"/>
    </row>
    <row r="150" spans="3:98" x14ac:dyDescent="0.2">
      <c r="C150"/>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0"/>
      <c r="AW150" s="220"/>
      <c r="AX150" s="220"/>
      <c r="AY150" s="220"/>
      <c r="AZ150" s="220"/>
      <c r="BA150" s="220"/>
      <c r="BB150" s="220"/>
      <c r="BC150" s="220"/>
      <c r="BD150" s="220"/>
      <c r="BE150" s="220"/>
      <c r="BF150" s="220"/>
      <c r="BG150" s="220"/>
      <c r="BH150" s="220"/>
      <c r="BI150" s="220"/>
      <c r="BJ150" s="220"/>
      <c r="BK150" s="220"/>
      <c r="BL150" s="220"/>
      <c r="BM150" s="220"/>
      <c r="BN150" s="220"/>
      <c r="BO150" s="220"/>
      <c r="BP150" s="220"/>
      <c r="BQ150" s="220"/>
      <c r="BR150" s="220"/>
      <c r="BS150" s="220"/>
      <c r="BT150" s="220"/>
      <c r="BU150" s="220"/>
      <c r="BV150" s="220"/>
      <c r="BW150" s="220"/>
      <c r="BX150" s="220"/>
      <c r="BY150" s="220"/>
      <c r="BZ150" s="220"/>
      <c r="CA150" s="220"/>
      <c r="CB150" s="220"/>
      <c r="CC150" s="220"/>
      <c r="CD150" s="220"/>
      <c r="CE150" s="220"/>
      <c r="CF150" s="220"/>
      <c r="CG150" s="220"/>
      <c r="CH150" s="220"/>
      <c r="CI150" s="220"/>
      <c r="CJ150" s="220"/>
      <c r="CK150" s="220"/>
      <c r="CL150" s="220"/>
      <c r="CM150" s="220"/>
      <c r="CN150" s="220"/>
      <c r="CO150" s="220"/>
      <c r="CP150" s="220"/>
      <c r="CQ150" s="220"/>
      <c r="CR150" s="220"/>
      <c r="CS150" s="220"/>
      <c r="CT150" s="220"/>
    </row>
    <row r="151" spans="3:98" x14ac:dyDescent="0.2">
      <c r="C151"/>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0"/>
      <c r="BC151" s="220"/>
      <c r="BD151" s="220"/>
      <c r="BE151" s="220"/>
      <c r="BF151" s="220"/>
      <c r="BG151" s="220"/>
      <c r="BH151" s="220"/>
      <c r="BI151" s="220"/>
      <c r="BJ151" s="220"/>
      <c r="BK151" s="220"/>
      <c r="BL151" s="220"/>
      <c r="BM151" s="220"/>
      <c r="BN151" s="220"/>
      <c r="BO151" s="220"/>
      <c r="BP151" s="220"/>
      <c r="BQ151" s="220"/>
      <c r="BR151" s="220"/>
      <c r="BS151" s="220"/>
      <c r="BT151" s="220"/>
      <c r="BU151" s="220"/>
      <c r="BV151" s="220"/>
      <c r="BW151" s="220"/>
      <c r="BX151" s="220"/>
      <c r="BY151" s="220"/>
      <c r="BZ151" s="220"/>
      <c r="CA151" s="220"/>
      <c r="CB151" s="220"/>
      <c r="CC151" s="220"/>
      <c r="CD151" s="220"/>
      <c r="CE151" s="220"/>
      <c r="CF151" s="220"/>
      <c r="CG151" s="220"/>
      <c r="CH151" s="220"/>
      <c r="CI151" s="220"/>
      <c r="CJ151" s="220"/>
      <c r="CK151" s="220"/>
      <c r="CL151" s="220"/>
      <c r="CM151" s="220"/>
      <c r="CN151" s="220"/>
      <c r="CO151" s="220"/>
      <c r="CP151" s="220"/>
      <c r="CQ151" s="220"/>
      <c r="CR151" s="220"/>
      <c r="CS151" s="220"/>
      <c r="CT151" s="220"/>
    </row>
    <row r="152" spans="3:98" x14ac:dyDescent="0.2">
      <c r="C152"/>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c r="BC152" s="220"/>
      <c r="BD152" s="220"/>
      <c r="BE152" s="220"/>
      <c r="BF152" s="220"/>
      <c r="BG152" s="220"/>
      <c r="BH152" s="220"/>
      <c r="BI152" s="220"/>
      <c r="BJ152" s="220"/>
      <c r="BK152" s="220"/>
      <c r="BL152" s="220"/>
      <c r="BM152" s="220"/>
      <c r="BN152" s="220"/>
      <c r="BO152" s="220"/>
      <c r="BP152" s="220"/>
      <c r="BQ152" s="220"/>
      <c r="BR152" s="220"/>
      <c r="BS152" s="220"/>
      <c r="BT152" s="220"/>
      <c r="BU152" s="220"/>
      <c r="BV152" s="220"/>
      <c r="BW152" s="220"/>
      <c r="BX152" s="220"/>
      <c r="BY152" s="220"/>
      <c r="BZ152" s="220"/>
      <c r="CA152" s="220"/>
      <c r="CB152" s="220"/>
      <c r="CC152" s="220"/>
      <c r="CD152" s="220"/>
      <c r="CE152" s="220"/>
      <c r="CF152" s="220"/>
      <c r="CG152" s="220"/>
      <c r="CH152" s="220"/>
      <c r="CI152" s="220"/>
      <c r="CJ152" s="220"/>
      <c r="CK152" s="220"/>
      <c r="CL152" s="220"/>
      <c r="CM152" s="220"/>
      <c r="CN152" s="220"/>
      <c r="CO152" s="220"/>
      <c r="CP152" s="220"/>
      <c r="CQ152" s="220"/>
      <c r="CR152" s="220"/>
      <c r="CS152" s="220"/>
      <c r="CT152" s="220"/>
    </row>
    <row r="153" spans="3:98" x14ac:dyDescent="0.2">
      <c r="C153"/>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0"/>
      <c r="AY153" s="220"/>
      <c r="AZ153" s="220"/>
      <c r="BA153" s="220"/>
      <c r="BB153" s="220"/>
      <c r="BC153" s="220"/>
      <c r="BD153" s="220"/>
      <c r="BE153" s="220"/>
      <c r="BF153" s="220"/>
      <c r="BG153" s="220"/>
      <c r="BH153" s="220"/>
      <c r="BI153" s="220"/>
      <c r="BJ153" s="220"/>
      <c r="BK153" s="220"/>
      <c r="BL153" s="220"/>
      <c r="BM153" s="220"/>
      <c r="BN153" s="220"/>
      <c r="BO153" s="220"/>
      <c r="BP153" s="220"/>
      <c r="BQ153" s="220"/>
      <c r="BR153" s="220"/>
      <c r="BS153" s="220"/>
      <c r="BT153" s="220"/>
      <c r="BU153" s="220"/>
      <c r="BV153" s="220"/>
      <c r="BW153" s="220"/>
      <c r="BX153" s="220"/>
      <c r="BY153" s="220"/>
      <c r="BZ153" s="220"/>
      <c r="CA153" s="220"/>
      <c r="CB153" s="220"/>
      <c r="CC153" s="220"/>
      <c r="CD153" s="220"/>
      <c r="CE153" s="220"/>
      <c r="CF153" s="220"/>
      <c r="CG153" s="220"/>
      <c r="CH153" s="220"/>
      <c r="CI153" s="220"/>
      <c r="CJ153" s="220"/>
      <c r="CK153" s="220"/>
      <c r="CL153" s="220"/>
      <c r="CM153" s="220"/>
      <c r="CN153" s="220"/>
      <c r="CO153" s="220"/>
      <c r="CP153" s="220"/>
      <c r="CQ153" s="220"/>
      <c r="CR153" s="220"/>
      <c r="CS153" s="220"/>
      <c r="CT153" s="220"/>
    </row>
    <row r="154" spans="3:98" x14ac:dyDescent="0.2">
      <c r="C154"/>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0"/>
      <c r="BG154" s="220"/>
      <c r="BH154" s="220"/>
      <c r="BI154" s="220"/>
      <c r="BJ154" s="220"/>
      <c r="BK154" s="220"/>
      <c r="BL154" s="220"/>
      <c r="BM154" s="220"/>
      <c r="BN154" s="220"/>
      <c r="BO154" s="220"/>
      <c r="BP154" s="220"/>
      <c r="BQ154" s="220"/>
      <c r="BR154" s="220"/>
      <c r="BS154" s="220"/>
      <c r="BT154" s="220"/>
      <c r="BU154" s="220"/>
      <c r="BV154" s="220"/>
      <c r="BW154" s="220"/>
      <c r="BX154" s="220"/>
      <c r="BY154" s="220"/>
      <c r="BZ154" s="220"/>
      <c r="CA154" s="220"/>
      <c r="CB154" s="220"/>
      <c r="CC154" s="220"/>
      <c r="CD154" s="220"/>
      <c r="CE154" s="220"/>
      <c r="CF154" s="220"/>
      <c r="CG154" s="220"/>
      <c r="CH154" s="220"/>
      <c r="CI154" s="220"/>
      <c r="CJ154" s="220"/>
      <c r="CK154" s="220"/>
      <c r="CL154" s="220"/>
      <c r="CM154" s="220"/>
      <c r="CN154" s="220"/>
      <c r="CO154" s="220"/>
      <c r="CP154" s="220"/>
      <c r="CQ154" s="220"/>
      <c r="CR154" s="220"/>
      <c r="CS154" s="220"/>
      <c r="CT154" s="220"/>
    </row>
    <row r="155" spans="3:98" x14ac:dyDescent="0.2">
      <c r="C155"/>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0"/>
      <c r="BG155" s="220"/>
      <c r="BH155" s="220"/>
      <c r="BI155" s="220"/>
      <c r="BJ155" s="220"/>
      <c r="BK155" s="220"/>
      <c r="BL155" s="220"/>
      <c r="BM155" s="220"/>
      <c r="BN155" s="220"/>
      <c r="BO155" s="220"/>
      <c r="BP155" s="220"/>
      <c r="BQ155" s="220"/>
      <c r="BR155" s="220"/>
      <c r="BS155" s="220"/>
      <c r="BT155" s="220"/>
      <c r="BU155" s="220"/>
      <c r="BV155" s="220"/>
      <c r="BW155" s="220"/>
      <c r="BX155" s="220"/>
      <c r="BY155" s="220"/>
      <c r="BZ155" s="220"/>
      <c r="CA155" s="220"/>
      <c r="CB155" s="220"/>
      <c r="CC155" s="220"/>
      <c r="CD155" s="220"/>
      <c r="CE155" s="220"/>
      <c r="CF155" s="220"/>
      <c r="CG155" s="220"/>
      <c r="CH155" s="220"/>
      <c r="CI155" s="220"/>
      <c r="CJ155" s="220"/>
      <c r="CK155" s="220"/>
      <c r="CL155" s="220"/>
      <c r="CM155" s="220"/>
      <c r="CN155" s="220"/>
      <c r="CO155" s="220"/>
      <c r="CP155" s="220"/>
      <c r="CQ155" s="220"/>
      <c r="CR155" s="220"/>
      <c r="CS155" s="220"/>
      <c r="CT155" s="220"/>
    </row>
    <row r="156" spans="3:98" x14ac:dyDescent="0.2">
      <c r="C156"/>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c r="BA156" s="220"/>
      <c r="BB156" s="220"/>
      <c r="BC156" s="220"/>
      <c r="BD156" s="220"/>
      <c r="BE156" s="220"/>
      <c r="BF156" s="220"/>
      <c r="BG156" s="220"/>
      <c r="BH156" s="220"/>
      <c r="BI156" s="220"/>
      <c r="BJ156" s="220"/>
      <c r="BK156" s="220"/>
      <c r="BL156" s="220"/>
      <c r="BM156" s="220"/>
      <c r="BN156" s="220"/>
      <c r="BO156" s="220"/>
      <c r="BP156" s="220"/>
      <c r="BQ156" s="220"/>
      <c r="BR156" s="220"/>
      <c r="BS156" s="220"/>
      <c r="BT156" s="220"/>
      <c r="BU156" s="220"/>
      <c r="BV156" s="220"/>
      <c r="BW156" s="220"/>
      <c r="BX156" s="220"/>
      <c r="BY156" s="220"/>
      <c r="BZ156" s="220"/>
      <c r="CA156" s="220"/>
      <c r="CB156" s="220"/>
      <c r="CC156" s="220"/>
      <c r="CD156" s="220"/>
      <c r="CE156" s="220"/>
      <c r="CF156" s="220"/>
      <c r="CG156" s="220"/>
      <c r="CH156" s="220"/>
      <c r="CI156" s="220"/>
      <c r="CJ156" s="220"/>
      <c r="CK156" s="220"/>
      <c r="CL156" s="220"/>
      <c r="CM156" s="220"/>
      <c r="CN156" s="220"/>
      <c r="CO156" s="220"/>
      <c r="CP156" s="220"/>
      <c r="CQ156" s="220"/>
      <c r="CR156" s="220"/>
      <c r="CS156" s="220"/>
      <c r="CT156" s="220"/>
    </row>
    <row r="157" spans="3:98" x14ac:dyDescent="0.2">
      <c r="C157"/>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220"/>
      <c r="AI157" s="220"/>
      <c r="AJ157" s="220"/>
      <c r="AK157" s="220"/>
      <c r="AL157" s="220"/>
      <c r="AM157" s="220"/>
      <c r="AN157" s="220"/>
      <c r="AO157" s="220"/>
      <c r="AP157" s="220"/>
      <c r="AQ157" s="220"/>
      <c r="AR157" s="220"/>
      <c r="AS157" s="220"/>
      <c r="AT157" s="220"/>
      <c r="AU157" s="220"/>
      <c r="AV157" s="220"/>
      <c r="AW157" s="220"/>
      <c r="AX157" s="220"/>
      <c r="AY157" s="220"/>
      <c r="AZ157" s="220"/>
      <c r="BA157" s="220"/>
      <c r="BB157" s="220"/>
      <c r="BC157" s="220"/>
      <c r="BD157" s="220"/>
      <c r="BE157" s="220"/>
      <c r="BF157" s="220"/>
      <c r="BG157" s="220"/>
      <c r="BH157" s="220"/>
      <c r="BI157" s="220"/>
      <c r="BJ157" s="220"/>
      <c r="BK157" s="220"/>
      <c r="BL157" s="220"/>
      <c r="BM157" s="220"/>
      <c r="BN157" s="220"/>
      <c r="BO157" s="220"/>
      <c r="BP157" s="220"/>
      <c r="BQ157" s="220"/>
      <c r="BR157" s="220"/>
      <c r="BS157" s="220"/>
      <c r="BT157" s="220"/>
      <c r="BU157" s="220"/>
      <c r="BV157" s="220"/>
      <c r="BW157" s="220"/>
      <c r="BX157" s="220"/>
      <c r="BY157" s="220"/>
      <c r="BZ157" s="220"/>
      <c r="CA157" s="220"/>
      <c r="CB157" s="220"/>
      <c r="CC157" s="220"/>
      <c r="CD157" s="220"/>
      <c r="CE157" s="220"/>
      <c r="CF157" s="220"/>
      <c r="CG157" s="220"/>
      <c r="CH157" s="220"/>
      <c r="CI157" s="220"/>
      <c r="CJ157" s="220"/>
      <c r="CK157" s="220"/>
      <c r="CL157" s="220"/>
      <c r="CM157" s="220"/>
      <c r="CN157" s="220"/>
      <c r="CO157" s="220"/>
      <c r="CP157" s="220"/>
      <c r="CQ157" s="220"/>
      <c r="CR157" s="220"/>
      <c r="CS157" s="220"/>
      <c r="CT157" s="220"/>
    </row>
    <row r="158" spans="3:98" x14ac:dyDescent="0.2">
      <c r="C158"/>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0"/>
      <c r="AJ158" s="220"/>
      <c r="AK158" s="220"/>
      <c r="AL158" s="220"/>
      <c r="AM158" s="220"/>
      <c r="AN158" s="220"/>
      <c r="AO158" s="220"/>
      <c r="AP158" s="220"/>
      <c r="AQ158" s="220"/>
      <c r="AR158" s="220"/>
      <c r="AS158" s="220"/>
      <c r="AT158" s="220"/>
      <c r="AU158" s="220"/>
      <c r="AV158" s="220"/>
      <c r="AW158" s="220"/>
      <c r="AX158" s="220"/>
      <c r="AY158" s="220"/>
      <c r="AZ158" s="220"/>
      <c r="BA158" s="220"/>
      <c r="BB158" s="220"/>
      <c r="BC158" s="220"/>
      <c r="BD158" s="220"/>
      <c r="BE158" s="220"/>
      <c r="BF158" s="220"/>
      <c r="BG158" s="220"/>
      <c r="BH158" s="220"/>
      <c r="BI158" s="220"/>
      <c r="BJ158" s="220"/>
      <c r="BK158" s="220"/>
      <c r="BL158" s="220"/>
      <c r="BM158" s="220"/>
      <c r="BN158" s="220"/>
      <c r="BO158" s="220"/>
      <c r="BP158" s="220"/>
      <c r="BQ158" s="220"/>
      <c r="BR158" s="220"/>
      <c r="BS158" s="220"/>
      <c r="BT158" s="220"/>
      <c r="BU158" s="220"/>
      <c r="BV158" s="220"/>
      <c r="BW158" s="220"/>
      <c r="BX158" s="220"/>
      <c r="BY158" s="220"/>
      <c r="BZ158" s="220"/>
      <c r="CA158" s="220"/>
      <c r="CB158" s="220"/>
      <c r="CC158" s="220"/>
      <c r="CD158" s="220"/>
      <c r="CE158" s="220"/>
      <c r="CF158" s="220"/>
      <c r="CG158" s="220"/>
      <c r="CH158" s="220"/>
      <c r="CI158" s="220"/>
      <c r="CJ158" s="220"/>
      <c r="CK158" s="220"/>
      <c r="CL158" s="220"/>
      <c r="CM158" s="220"/>
      <c r="CN158" s="220"/>
      <c r="CO158" s="220"/>
      <c r="CP158" s="220"/>
      <c r="CQ158" s="220"/>
      <c r="CR158" s="220"/>
      <c r="CS158" s="220"/>
      <c r="CT158" s="220"/>
    </row>
    <row r="159" spans="3:98" x14ac:dyDescent="0.2">
      <c r="C159"/>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Z159" s="220"/>
      <c r="AA159" s="220"/>
      <c r="AB159" s="220"/>
      <c r="AC159" s="220"/>
      <c r="AD159" s="220"/>
      <c r="AE159" s="220"/>
      <c r="AF159" s="220"/>
      <c r="AG159" s="220"/>
      <c r="AH159" s="220"/>
      <c r="AI159" s="220"/>
      <c r="AJ159" s="220"/>
      <c r="AK159" s="220"/>
      <c r="AL159" s="220"/>
      <c r="AM159" s="220"/>
      <c r="AN159" s="220"/>
      <c r="AO159" s="220"/>
      <c r="AP159" s="220"/>
      <c r="AQ159" s="220"/>
      <c r="AR159" s="220"/>
      <c r="AS159" s="220"/>
      <c r="AT159" s="220"/>
      <c r="AU159" s="220"/>
      <c r="AV159" s="220"/>
      <c r="AW159" s="220"/>
      <c r="AX159" s="220"/>
      <c r="AY159" s="220"/>
      <c r="AZ159" s="220"/>
      <c r="BA159" s="220"/>
      <c r="BB159" s="220"/>
      <c r="BC159" s="220"/>
      <c r="BD159" s="220"/>
      <c r="BE159" s="220"/>
      <c r="BF159" s="220"/>
      <c r="BG159" s="220"/>
      <c r="BH159" s="220"/>
      <c r="BI159" s="220"/>
      <c r="BJ159" s="220"/>
      <c r="BK159" s="220"/>
      <c r="BL159" s="220"/>
      <c r="BM159" s="220"/>
      <c r="BN159" s="220"/>
      <c r="BO159" s="220"/>
      <c r="BP159" s="220"/>
      <c r="BQ159" s="220"/>
      <c r="BR159" s="220"/>
      <c r="BS159" s="220"/>
      <c r="BT159" s="220"/>
      <c r="BU159" s="220"/>
      <c r="BV159" s="220"/>
      <c r="BW159" s="220"/>
      <c r="BX159" s="220"/>
      <c r="BY159" s="220"/>
      <c r="BZ159" s="220"/>
      <c r="CA159" s="220"/>
      <c r="CB159" s="220"/>
      <c r="CC159" s="220"/>
      <c r="CD159" s="220"/>
      <c r="CE159" s="220"/>
      <c r="CF159" s="220"/>
      <c r="CG159" s="220"/>
      <c r="CH159" s="220"/>
      <c r="CI159" s="220"/>
      <c r="CJ159" s="220"/>
      <c r="CK159" s="220"/>
      <c r="CL159" s="220"/>
      <c r="CM159" s="220"/>
      <c r="CN159" s="220"/>
      <c r="CO159" s="220"/>
      <c r="CP159" s="220"/>
      <c r="CQ159" s="220"/>
      <c r="CR159" s="220"/>
      <c r="CS159" s="220"/>
      <c r="CT159" s="220"/>
    </row>
    <row r="160" spans="3:98" x14ac:dyDescent="0.2">
      <c r="C16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220"/>
      <c r="AI160" s="220"/>
      <c r="AJ160" s="220"/>
      <c r="AK160" s="220"/>
      <c r="AL160" s="220"/>
      <c r="AM160" s="220"/>
      <c r="AN160" s="220"/>
      <c r="AO160" s="220"/>
      <c r="AP160" s="220"/>
      <c r="AQ160" s="220"/>
      <c r="AR160" s="220"/>
      <c r="AS160" s="220"/>
      <c r="AT160" s="220"/>
      <c r="AU160" s="220"/>
      <c r="AV160" s="220"/>
      <c r="AW160" s="220"/>
      <c r="AX160" s="220"/>
      <c r="AY160" s="220"/>
      <c r="AZ160" s="220"/>
      <c r="BA160" s="220"/>
      <c r="BB160" s="220"/>
      <c r="BC160" s="220"/>
      <c r="BD160" s="220"/>
      <c r="BE160" s="220"/>
      <c r="BF160" s="220"/>
      <c r="BG160" s="220"/>
      <c r="BH160" s="220"/>
      <c r="BI160" s="220"/>
      <c r="BJ160" s="220"/>
      <c r="BK160" s="220"/>
      <c r="BL160" s="220"/>
      <c r="BM160" s="220"/>
      <c r="BN160" s="220"/>
      <c r="BO160" s="220"/>
      <c r="BP160" s="220"/>
      <c r="BQ160" s="220"/>
      <c r="BR160" s="220"/>
      <c r="BS160" s="220"/>
      <c r="BT160" s="220"/>
      <c r="BU160" s="220"/>
      <c r="BV160" s="220"/>
      <c r="BW160" s="220"/>
      <c r="BX160" s="220"/>
      <c r="BY160" s="220"/>
      <c r="BZ160" s="220"/>
      <c r="CA160" s="220"/>
      <c r="CB160" s="220"/>
      <c r="CC160" s="220"/>
      <c r="CD160" s="220"/>
      <c r="CE160" s="220"/>
      <c r="CF160" s="220"/>
      <c r="CG160" s="220"/>
      <c r="CH160" s="220"/>
      <c r="CI160" s="220"/>
      <c r="CJ160" s="220"/>
      <c r="CK160" s="220"/>
      <c r="CL160" s="220"/>
      <c r="CM160" s="220"/>
      <c r="CN160" s="220"/>
      <c r="CO160" s="220"/>
      <c r="CP160" s="220"/>
      <c r="CQ160" s="220"/>
      <c r="CR160" s="220"/>
      <c r="CS160" s="220"/>
      <c r="CT160" s="220"/>
    </row>
    <row r="161" spans="3:98" x14ac:dyDescent="0.2">
      <c r="C161"/>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0"/>
      <c r="AI161" s="220"/>
      <c r="AJ161" s="220"/>
      <c r="AK161" s="220"/>
      <c r="AL161" s="220"/>
      <c r="AM161" s="220"/>
      <c r="AN161" s="220"/>
      <c r="AO161" s="220"/>
      <c r="AP161" s="220"/>
      <c r="AQ161" s="220"/>
      <c r="AR161" s="220"/>
      <c r="AS161" s="220"/>
      <c r="AT161" s="220"/>
      <c r="AU161" s="220"/>
      <c r="AV161" s="220"/>
      <c r="AW161" s="220"/>
      <c r="AX161" s="220"/>
      <c r="AY161" s="220"/>
      <c r="AZ161" s="220"/>
      <c r="BA161" s="220"/>
      <c r="BB161" s="220"/>
      <c r="BC161" s="220"/>
      <c r="BD161" s="220"/>
      <c r="BE161" s="220"/>
      <c r="BF161" s="220"/>
      <c r="BG161" s="220"/>
      <c r="BH161" s="220"/>
      <c r="BI161" s="220"/>
      <c r="BJ161" s="220"/>
      <c r="BK161" s="220"/>
      <c r="BL161" s="220"/>
      <c r="BM161" s="220"/>
      <c r="BN161" s="220"/>
      <c r="BO161" s="220"/>
      <c r="BP161" s="220"/>
      <c r="BQ161" s="220"/>
      <c r="BR161" s="220"/>
      <c r="BS161" s="220"/>
      <c r="BT161" s="220"/>
      <c r="BU161" s="220"/>
      <c r="BV161" s="220"/>
      <c r="BW161" s="220"/>
      <c r="BX161" s="220"/>
      <c r="BY161" s="220"/>
      <c r="BZ161" s="220"/>
      <c r="CA161" s="220"/>
      <c r="CB161" s="220"/>
      <c r="CC161" s="220"/>
      <c r="CD161" s="220"/>
      <c r="CE161" s="220"/>
      <c r="CF161" s="220"/>
      <c r="CG161" s="220"/>
      <c r="CH161" s="220"/>
      <c r="CI161" s="220"/>
      <c r="CJ161" s="220"/>
      <c r="CK161" s="220"/>
      <c r="CL161" s="220"/>
      <c r="CM161" s="220"/>
      <c r="CN161" s="220"/>
      <c r="CO161" s="220"/>
      <c r="CP161" s="220"/>
      <c r="CQ161" s="220"/>
      <c r="CR161" s="220"/>
      <c r="CS161" s="220"/>
      <c r="CT161" s="220"/>
    </row>
    <row r="162" spans="3:98" x14ac:dyDescent="0.2">
      <c r="C162"/>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220"/>
      <c r="AI162" s="220"/>
      <c r="AJ162" s="220"/>
      <c r="AK162" s="220"/>
      <c r="AL162" s="220"/>
      <c r="AM162" s="220"/>
      <c r="AN162" s="220"/>
      <c r="AO162" s="220"/>
      <c r="AP162" s="220"/>
      <c r="AQ162" s="220"/>
      <c r="AR162" s="220"/>
      <c r="AS162" s="220"/>
      <c r="AT162" s="220"/>
      <c r="AU162" s="220"/>
      <c r="AV162" s="220"/>
      <c r="AW162" s="220"/>
      <c r="AX162" s="220"/>
      <c r="AY162" s="220"/>
      <c r="AZ162" s="220"/>
      <c r="BA162" s="220"/>
      <c r="BB162" s="220"/>
      <c r="BC162" s="220"/>
      <c r="BD162" s="220"/>
      <c r="BE162" s="220"/>
      <c r="BF162" s="220"/>
      <c r="BG162" s="220"/>
      <c r="BH162" s="220"/>
      <c r="BI162" s="220"/>
      <c r="BJ162" s="220"/>
      <c r="BK162" s="220"/>
      <c r="BL162" s="220"/>
      <c r="BM162" s="220"/>
      <c r="BN162" s="220"/>
      <c r="BO162" s="220"/>
      <c r="BP162" s="220"/>
      <c r="BQ162" s="220"/>
      <c r="BR162" s="220"/>
      <c r="BS162" s="220"/>
      <c r="BT162" s="220"/>
      <c r="BU162" s="220"/>
      <c r="BV162" s="220"/>
      <c r="BW162" s="220"/>
      <c r="BX162" s="220"/>
      <c r="BY162" s="220"/>
      <c r="BZ162" s="220"/>
      <c r="CA162" s="220"/>
      <c r="CB162" s="220"/>
      <c r="CC162" s="220"/>
      <c r="CD162" s="220"/>
      <c r="CE162" s="220"/>
      <c r="CF162" s="220"/>
      <c r="CG162" s="220"/>
      <c r="CH162" s="220"/>
      <c r="CI162" s="220"/>
      <c r="CJ162" s="220"/>
      <c r="CK162" s="220"/>
      <c r="CL162" s="220"/>
      <c r="CM162" s="220"/>
      <c r="CN162" s="220"/>
      <c r="CO162" s="220"/>
      <c r="CP162" s="220"/>
      <c r="CQ162" s="220"/>
      <c r="CR162" s="220"/>
      <c r="CS162" s="220"/>
      <c r="CT162" s="220"/>
    </row>
    <row r="163" spans="3:98" x14ac:dyDescent="0.2">
      <c r="C163"/>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220"/>
      <c r="AI163" s="220"/>
      <c r="AJ163" s="220"/>
      <c r="AK163" s="220"/>
      <c r="AL163" s="220"/>
      <c r="AM163" s="220"/>
      <c r="AN163" s="220"/>
      <c r="AO163" s="220"/>
      <c r="AP163" s="220"/>
      <c r="AQ163" s="220"/>
      <c r="AR163" s="220"/>
      <c r="AS163" s="220"/>
      <c r="AT163" s="220"/>
      <c r="AU163" s="220"/>
      <c r="AV163" s="220"/>
      <c r="AW163" s="220"/>
      <c r="AX163" s="220"/>
      <c r="AY163" s="220"/>
      <c r="AZ163" s="220"/>
      <c r="BA163" s="220"/>
      <c r="BB163" s="220"/>
      <c r="BC163" s="220"/>
      <c r="BD163" s="220"/>
      <c r="BE163" s="220"/>
      <c r="BF163" s="220"/>
      <c r="BG163" s="220"/>
      <c r="BH163" s="220"/>
      <c r="BI163" s="220"/>
      <c r="BJ163" s="220"/>
      <c r="BK163" s="220"/>
      <c r="BL163" s="220"/>
      <c r="BM163" s="220"/>
      <c r="BN163" s="220"/>
      <c r="BO163" s="220"/>
      <c r="BP163" s="220"/>
      <c r="BQ163" s="220"/>
      <c r="BR163" s="220"/>
      <c r="BS163" s="220"/>
      <c r="BT163" s="220"/>
      <c r="BU163" s="220"/>
      <c r="BV163" s="220"/>
      <c r="BW163" s="220"/>
      <c r="BX163" s="220"/>
      <c r="BY163" s="220"/>
      <c r="BZ163" s="220"/>
      <c r="CA163" s="220"/>
      <c r="CB163" s="220"/>
      <c r="CC163" s="220"/>
      <c r="CD163" s="220"/>
      <c r="CE163" s="220"/>
      <c r="CF163" s="220"/>
      <c r="CG163" s="220"/>
      <c r="CH163" s="220"/>
      <c r="CI163" s="220"/>
      <c r="CJ163" s="220"/>
      <c r="CK163" s="220"/>
      <c r="CL163" s="220"/>
      <c r="CM163" s="220"/>
      <c r="CN163" s="220"/>
      <c r="CO163" s="220"/>
      <c r="CP163" s="220"/>
      <c r="CQ163" s="220"/>
      <c r="CR163" s="220"/>
      <c r="CS163" s="220"/>
      <c r="CT163" s="220"/>
    </row>
    <row r="164" spans="3:98" x14ac:dyDescent="0.2">
      <c r="C164"/>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c r="BA164" s="220"/>
      <c r="BB164" s="220"/>
      <c r="BC164" s="220"/>
      <c r="BD164" s="220"/>
      <c r="BE164" s="220"/>
      <c r="BF164" s="220"/>
      <c r="BG164" s="220"/>
      <c r="BH164" s="220"/>
      <c r="BI164" s="220"/>
      <c r="BJ164" s="220"/>
      <c r="BK164" s="220"/>
      <c r="BL164" s="220"/>
      <c r="BM164" s="220"/>
      <c r="BN164" s="220"/>
      <c r="BO164" s="220"/>
      <c r="BP164" s="220"/>
      <c r="BQ164" s="220"/>
      <c r="BR164" s="220"/>
      <c r="BS164" s="220"/>
      <c r="BT164" s="220"/>
      <c r="BU164" s="220"/>
      <c r="BV164" s="220"/>
      <c r="BW164" s="220"/>
      <c r="BX164" s="220"/>
      <c r="BY164" s="220"/>
      <c r="BZ164" s="220"/>
      <c r="CA164" s="220"/>
      <c r="CB164" s="220"/>
      <c r="CC164" s="220"/>
      <c r="CD164" s="220"/>
      <c r="CE164" s="220"/>
      <c r="CF164" s="220"/>
      <c r="CG164" s="220"/>
      <c r="CH164" s="220"/>
      <c r="CI164" s="220"/>
      <c r="CJ164" s="220"/>
      <c r="CK164" s="220"/>
      <c r="CL164" s="220"/>
      <c r="CM164" s="220"/>
      <c r="CN164" s="220"/>
      <c r="CO164" s="220"/>
      <c r="CP164" s="220"/>
      <c r="CQ164" s="220"/>
      <c r="CR164" s="220"/>
      <c r="CS164" s="220"/>
      <c r="CT164" s="220"/>
    </row>
    <row r="165" spans="3:98" x14ac:dyDescent="0.2">
      <c r="C165"/>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0"/>
      <c r="AI165" s="220"/>
      <c r="AJ165" s="220"/>
      <c r="AK165" s="220"/>
      <c r="AL165" s="220"/>
      <c r="AM165" s="220"/>
      <c r="AN165" s="220"/>
      <c r="AO165" s="220"/>
      <c r="AP165" s="220"/>
      <c r="AQ165" s="220"/>
      <c r="AR165" s="220"/>
      <c r="AS165" s="220"/>
      <c r="AT165" s="220"/>
      <c r="AU165" s="220"/>
      <c r="AV165" s="220"/>
      <c r="AW165" s="220"/>
      <c r="AX165" s="220"/>
      <c r="AY165" s="220"/>
      <c r="AZ165" s="220"/>
      <c r="BA165" s="220"/>
      <c r="BB165" s="220"/>
      <c r="BC165" s="220"/>
      <c r="BD165" s="220"/>
      <c r="BE165" s="220"/>
      <c r="BF165" s="220"/>
      <c r="BG165" s="220"/>
      <c r="BH165" s="220"/>
      <c r="BI165" s="220"/>
      <c r="BJ165" s="220"/>
      <c r="BK165" s="220"/>
      <c r="BL165" s="220"/>
      <c r="BM165" s="220"/>
      <c r="BN165" s="220"/>
      <c r="BO165" s="220"/>
      <c r="BP165" s="220"/>
      <c r="BQ165" s="220"/>
      <c r="BR165" s="220"/>
      <c r="BS165" s="220"/>
      <c r="BT165" s="220"/>
      <c r="BU165" s="220"/>
      <c r="BV165" s="220"/>
      <c r="BW165" s="220"/>
      <c r="BX165" s="220"/>
      <c r="BY165" s="220"/>
      <c r="BZ165" s="220"/>
      <c r="CA165" s="220"/>
      <c r="CB165" s="220"/>
      <c r="CC165" s="220"/>
      <c r="CD165" s="220"/>
      <c r="CE165" s="220"/>
      <c r="CF165" s="220"/>
      <c r="CG165" s="220"/>
      <c r="CH165" s="220"/>
      <c r="CI165" s="220"/>
      <c r="CJ165" s="220"/>
      <c r="CK165" s="220"/>
      <c r="CL165" s="220"/>
      <c r="CM165" s="220"/>
      <c r="CN165" s="220"/>
      <c r="CO165" s="220"/>
      <c r="CP165" s="220"/>
      <c r="CQ165" s="220"/>
      <c r="CR165" s="220"/>
      <c r="CS165" s="220"/>
      <c r="CT165" s="220"/>
    </row>
    <row r="166" spans="3:98" x14ac:dyDescent="0.2">
      <c r="C166"/>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0"/>
      <c r="AI166" s="220"/>
      <c r="AJ166" s="220"/>
      <c r="AK166" s="220"/>
      <c r="AL166" s="220"/>
      <c r="AM166" s="220"/>
      <c r="AN166" s="220"/>
      <c r="AO166" s="220"/>
      <c r="AP166" s="220"/>
      <c r="AQ166" s="220"/>
      <c r="AR166" s="220"/>
      <c r="AS166" s="220"/>
      <c r="AT166" s="220"/>
      <c r="AU166" s="220"/>
      <c r="AV166" s="220"/>
      <c r="AW166" s="220"/>
      <c r="AX166" s="220"/>
      <c r="AY166" s="220"/>
      <c r="AZ166" s="220"/>
      <c r="BA166" s="220"/>
      <c r="BB166" s="220"/>
      <c r="BC166" s="220"/>
      <c r="BD166" s="220"/>
      <c r="BE166" s="220"/>
      <c r="BF166" s="220"/>
      <c r="BG166" s="220"/>
      <c r="BH166" s="220"/>
      <c r="BI166" s="220"/>
      <c r="BJ166" s="220"/>
      <c r="BK166" s="220"/>
      <c r="BL166" s="220"/>
      <c r="BM166" s="220"/>
      <c r="BN166" s="220"/>
      <c r="BO166" s="220"/>
      <c r="BP166" s="220"/>
      <c r="BQ166" s="220"/>
      <c r="BR166" s="220"/>
      <c r="BS166" s="220"/>
      <c r="BT166" s="220"/>
      <c r="BU166" s="220"/>
      <c r="BV166" s="220"/>
      <c r="BW166" s="220"/>
      <c r="BX166" s="220"/>
      <c r="BY166" s="220"/>
      <c r="BZ166" s="220"/>
      <c r="CA166" s="220"/>
      <c r="CB166" s="220"/>
      <c r="CC166" s="220"/>
      <c r="CD166" s="220"/>
      <c r="CE166" s="220"/>
      <c r="CF166" s="220"/>
      <c r="CG166" s="220"/>
      <c r="CH166" s="220"/>
      <c r="CI166" s="220"/>
      <c r="CJ166" s="220"/>
      <c r="CK166" s="220"/>
      <c r="CL166" s="220"/>
      <c r="CM166" s="220"/>
      <c r="CN166" s="220"/>
      <c r="CO166" s="220"/>
      <c r="CP166" s="220"/>
      <c r="CQ166" s="220"/>
      <c r="CR166" s="220"/>
      <c r="CS166" s="220"/>
      <c r="CT166" s="220"/>
    </row>
    <row r="167" spans="3:98" x14ac:dyDescent="0.2">
      <c r="C167"/>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0"/>
      <c r="AR167" s="220"/>
      <c r="AS167" s="220"/>
      <c r="AT167" s="220"/>
      <c r="AU167" s="220"/>
      <c r="AV167" s="220"/>
      <c r="AW167" s="220"/>
      <c r="AX167" s="220"/>
      <c r="AY167" s="220"/>
      <c r="AZ167" s="220"/>
      <c r="BA167" s="220"/>
      <c r="BB167" s="220"/>
      <c r="BC167" s="220"/>
      <c r="BD167" s="220"/>
      <c r="BE167" s="220"/>
      <c r="BF167" s="220"/>
      <c r="BG167" s="220"/>
      <c r="BH167" s="220"/>
      <c r="BI167" s="220"/>
      <c r="BJ167" s="220"/>
      <c r="BK167" s="220"/>
      <c r="BL167" s="220"/>
      <c r="BM167" s="220"/>
      <c r="BN167" s="220"/>
      <c r="BO167" s="220"/>
      <c r="BP167" s="220"/>
      <c r="BQ167" s="220"/>
      <c r="BR167" s="220"/>
      <c r="BS167" s="220"/>
      <c r="BT167" s="220"/>
      <c r="BU167" s="220"/>
      <c r="BV167" s="220"/>
      <c r="BW167" s="220"/>
      <c r="BX167" s="220"/>
      <c r="BY167" s="220"/>
      <c r="BZ167" s="220"/>
      <c r="CA167" s="220"/>
      <c r="CB167" s="220"/>
      <c r="CC167" s="220"/>
      <c r="CD167" s="220"/>
      <c r="CE167" s="220"/>
      <c r="CF167" s="220"/>
      <c r="CG167" s="220"/>
      <c r="CH167" s="220"/>
      <c r="CI167" s="220"/>
      <c r="CJ167" s="220"/>
      <c r="CK167" s="220"/>
      <c r="CL167" s="220"/>
      <c r="CM167" s="220"/>
      <c r="CN167" s="220"/>
      <c r="CO167" s="220"/>
      <c r="CP167" s="220"/>
      <c r="CQ167" s="220"/>
      <c r="CR167" s="220"/>
      <c r="CS167" s="220"/>
      <c r="CT167" s="220"/>
    </row>
    <row r="168" spans="3:98" x14ac:dyDescent="0.2">
      <c r="C168"/>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0"/>
      <c r="AR168" s="220"/>
      <c r="AS168" s="220"/>
      <c r="AT168" s="220"/>
      <c r="AU168" s="220"/>
      <c r="AV168" s="220"/>
      <c r="AW168" s="220"/>
      <c r="AX168" s="220"/>
      <c r="AY168" s="220"/>
      <c r="AZ168" s="220"/>
      <c r="BA168" s="220"/>
      <c r="BB168" s="220"/>
      <c r="BC168" s="220"/>
      <c r="BD168" s="220"/>
      <c r="BE168" s="220"/>
      <c r="BF168" s="220"/>
      <c r="BG168" s="220"/>
      <c r="BH168" s="220"/>
      <c r="BI168" s="220"/>
      <c r="BJ168" s="220"/>
      <c r="BK168" s="220"/>
      <c r="BL168" s="220"/>
      <c r="BM168" s="220"/>
      <c r="BN168" s="220"/>
      <c r="BO168" s="220"/>
      <c r="BP168" s="220"/>
      <c r="BQ168" s="220"/>
      <c r="BR168" s="220"/>
      <c r="BS168" s="220"/>
      <c r="BT168" s="220"/>
      <c r="BU168" s="220"/>
      <c r="BV168" s="220"/>
      <c r="BW168" s="220"/>
      <c r="BX168" s="220"/>
      <c r="BY168" s="220"/>
      <c r="BZ168" s="220"/>
      <c r="CA168" s="220"/>
      <c r="CB168" s="220"/>
      <c r="CC168" s="220"/>
      <c r="CD168" s="220"/>
      <c r="CE168" s="220"/>
      <c r="CF168" s="220"/>
      <c r="CG168" s="220"/>
      <c r="CH168" s="220"/>
      <c r="CI168" s="220"/>
      <c r="CJ168" s="220"/>
      <c r="CK168" s="220"/>
      <c r="CL168" s="220"/>
      <c r="CM168" s="220"/>
      <c r="CN168" s="220"/>
      <c r="CO168" s="220"/>
      <c r="CP168" s="220"/>
      <c r="CQ168" s="220"/>
      <c r="CR168" s="220"/>
      <c r="CS168" s="220"/>
      <c r="CT168" s="220"/>
    </row>
    <row r="169" spans="3:98" x14ac:dyDescent="0.2">
      <c r="C169"/>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0"/>
      <c r="AR169" s="220"/>
      <c r="AS169" s="220"/>
      <c r="AT169" s="220"/>
      <c r="AU169" s="220"/>
      <c r="AV169" s="220"/>
      <c r="AW169" s="220"/>
      <c r="AX169" s="220"/>
      <c r="AY169" s="220"/>
      <c r="AZ169" s="220"/>
      <c r="BA169" s="220"/>
      <c r="BB169" s="220"/>
      <c r="BC169" s="220"/>
      <c r="BD169" s="220"/>
      <c r="BE169" s="220"/>
      <c r="BF169" s="220"/>
      <c r="BG169" s="220"/>
      <c r="BH169" s="220"/>
      <c r="BI169" s="220"/>
      <c r="BJ169" s="220"/>
      <c r="BK169" s="220"/>
      <c r="BL169" s="220"/>
      <c r="BM169" s="220"/>
      <c r="BN169" s="220"/>
      <c r="BO169" s="220"/>
      <c r="BP169" s="220"/>
      <c r="BQ169" s="220"/>
      <c r="BR169" s="220"/>
      <c r="BS169" s="220"/>
      <c r="BT169" s="220"/>
      <c r="BU169" s="220"/>
      <c r="BV169" s="220"/>
      <c r="BW169" s="220"/>
      <c r="BX169" s="220"/>
      <c r="BY169" s="220"/>
      <c r="BZ169" s="220"/>
      <c r="CA169" s="220"/>
      <c r="CB169" s="220"/>
      <c r="CC169" s="220"/>
      <c r="CD169" s="220"/>
      <c r="CE169" s="220"/>
      <c r="CF169" s="220"/>
      <c r="CG169" s="220"/>
      <c r="CH169" s="220"/>
      <c r="CI169" s="220"/>
      <c r="CJ169" s="220"/>
      <c r="CK169" s="220"/>
      <c r="CL169" s="220"/>
      <c r="CM169" s="220"/>
      <c r="CN169" s="220"/>
      <c r="CO169" s="220"/>
      <c r="CP169" s="220"/>
      <c r="CQ169" s="220"/>
      <c r="CR169" s="220"/>
      <c r="CS169" s="220"/>
      <c r="CT169" s="220"/>
    </row>
    <row r="170" spans="3:98" x14ac:dyDescent="0.2">
      <c r="C17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0"/>
      <c r="BE170" s="220"/>
      <c r="BF170" s="220"/>
      <c r="BG170" s="220"/>
      <c r="BH170" s="220"/>
      <c r="BI170" s="220"/>
      <c r="BJ170" s="220"/>
      <c r="BK170" s="220"/>
      <c r="BL170" s="220"/>
      <c r="BM170" s="220"/>
      <c r="BN170" s="220"/>
      <c r="BO170" s="220"/>
      <c r="BP170" s="220"/>
      <c r="BQ170" s="220"/>
      <c r="BR170" s="220"/>
      <c r="BS170" s="220"/>
      <c r="BT170" s="220"/>
      <c r="BU170" s="220"/>
      <c r="BV170" s="220"/>
      <c r="BW170" s="220"/>
      <c r="BX170" s="220"/>
      <c r="BY170" s="220"/>
      <c r="BZ170" s="220"/>
      <c r="CA170" s="220"/>
      <c r="CB170" s="220"/>
      <c r="CC170" s="220"/>
      <c r="CD170" s="220"/>
      <c r="CE170" s="220"/>
      <c r="CF170" s="220"/>
      <c r="CG170" s="220"/>
      <c r="CH170" s="220"/>
      <c r="CI170" s="220"/>
      <c r="CJ170" s="220"/>
      <c r="CK170" s="220"/>
      <c r="CL170" s="220"/>
      <c r="CM170" s="220"/>
      <c r="CN170" s="220"/>
      <c r="CO170" s="220"/>
      <c r="CP170" s="220"/>
      <c r="CQ170" s="220"/>
      <c r="CR170" s="220"/>
      <c r="CS170" s="220"/>
      <c r="CT170" s="220"/>
    </row>
    <row r="171" spans="3:98" x14ac:dyDescent="0.2">
      <c r="C171"/>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0"/>
      <c r="AK171" s="220"/>
      <c r="AL171" s="220"/>
      <c r="AM171" s="220"/>
      <c r="AN171" s="220"/>
      <c r="AO171" s="220"/>
      <c r="AP171" s="220"/>
      <c r="AQ171" s="220"/>
      <c r="AR171" s="220"/>
      <c r="AS171" s="220"/>
      <c r="AT171" s="220"/>
      <c r="AU171" s="220"/>
      <c r="AV171" s="220"/>
      <c r="AW171" s="220"/>
      <c r="AX171" s="220"/>
      <c r="AY171" s="220"/>
      <c r="AZ171" s="220"/>
      <c r="BA171" s="220"/>
      <c r="BB171" s="220"/>
      <c r="BC171" s="220"/>
      <c r="BD171" s="220"/>
      <c r="BE171" s="220"/>
      <c r="BF171" s="220"/>
      <c r="BG171" s="220"/>
      <c r="BH171" s="220"/>
      <c r="BI171" s="220"/>
      <c r="BJ171" s="220"/>
      <c r="BK171" s="220"/>
      <c r="BL171" s="220"/>
      <c r="BM171" s="220"/>
      <c r="BN171" s="220"/>
      <c r="BO171" s="220"/>
      <c r="BP171" s="220"/>
      <c r="BQ171" s="220"/>
      <c r="BR171" s="220"/>
      <c r="BS171" s="220"/>
      <c r="BT171" s="220"/>
      <c r="BU171" s="220"/>
      <c r="BV171" s="220"/>
      <c r="BW171" s="220"/>
      <c r="BX171" s="220"/>
      <c r="BY171" s="220"/>
      <c r="BZ171" s="220"/>
      <c r="CA171" s="220"/>
      <c r="CB171" s="220"/>
      <c r="CC171" s="220"/>
      <c r="CD171" s="220"/>
      <c r="CE171" s="220"/>
      <c r="CF171" s="220"/>
      <c r="CG171" s="220"/>
      <c r="CH171" s="220"/>
      <c r="CI171" s="220"/>
      <c r="CJ171" s="220"/>
      <c r="CK171" s="220"/>
      <c r="CL171" s="220"/>
      <c r="CM171" s="220"/>
      <c r="CN171" s="220"/>
      <c r="CO171" s="220"/>
      <c r="CP171" s="220"/>
      <c r="CQ171" s="220"/>
      <c r="CR171" s="220"/>
      <c r="CS171" s="220"/>
      <c r="CT171" s="220"/>
    </row>
    <row r="172" spans="3:98" x14ac:dyDescent="0.2">
      <c r="C172"/>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c r="AL172" s="220"/>
      <c r="AM172" s="220"/>
      <c r="AN172" s="220"/>
      <c r="AO172" s="220"/>
      <c r="AP172" s="220"/>
      <c r="AQ172" s="220"/>
      <c r="AR172" s="220"/>
      <c r="AS172" s="220"/>
      <c r="AT172" s="220"/>
      <c r="AU172" s="220"/>
      <c r="AV172" s="220"/>
      <c r="AW172" s="220"/>
      <c r="AX172" s="220"/>
      <c r="AY172" s="220"/>
      <c r="AZ172" s="220"/>
      <c r="BA172" s="220"/>
      <c r="BB172" s="220"/>
      <c r="BC172" s="220"/>
      <c r="BD172" s="220"/>
      <c r="BE172" s="220"/>
      <c r="BF172" s="220"/>
      <c r="BG172" s="220"/>
      <c r="BH172" s="220"/>
      <c r="BI172" s="220"/>
      <c r="BJ172" s="220"/>
      <c r="BK172" s="220"/>
      <c r="BL172" s="220"/>
      <c r="BM172" s="220"/>
      <c r="BN172" s="220"/>
      <c r="BO172" s="220"/>
      <c r="BP172" s="220"/>
      <c r="BQ172" s="220"/>
      <c r="BR172" s="220"/>
      <c r="BS172" s="220"/>
      <c r="BT172" s="220"/>
      <c r="BU172" s="220"/>
      <c r="BV172" s="220"/>
      <c r="BW172" s="220"/>
      <c r="BX172" s="220"/>
      <c r="BY172" s="220"/>
      <c r="BZ172" s="220"/>
      <c r="CA172" s="220"/>
      <c r="CB172" s="220"/>
      <c r="CC172" s="220"/>
      <c r="CD172" s="220"/>
      <c r="CE172" s="220"/>
      <c r="CF172" s="220"/>
      <c r="CG172" s="220"/>
      <c r="CH172" s="220"/>
      <c r="CI172" s="220"/>
      <c r="CJ172" s="220"/>
      <c r="CK172" s="220"/>
      <c r="CL172" s="220"/>
      <c r="CM172" s="220"/>
      <c r="CN172" s="220"/>
      <c r="CO172" s="220"/>
      <c r="CP172" s="220"/>
      <c r="CQ172" s="220"/>
      <c r="CR172" s="220"/>
      <c r="CS172" s="220"/>
      <c r="CT172" s="220"/>
    </row>
    <row r="173" spans="3:98" x14ac:dyDescent="0.2">
      <c r="C173"/>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c r="AH173" s="220"/>
      <c r="AI173" s="220"/>
      <c r="AJ173" s="220"/>
      <c r="AK173" s="220"/>
      <c r="AL173" s="220"/>
      <c r="AM173" s="220"/>
      <c r="AN173" s="220"/>
      <c r="AO173" s="220"/>
      <c r="AP173" s="220"/>
      <c r="AQ173" s="220"/>
      <c r="AR173" s="220"/>
      <c r="AS173" s="220"/>
      <c r="AT173" s="220"/>
      <c r="AU173" s="220"/>
      <c r="AV173" s="220"/>
      <c r="AW173" s="220"/>
      <c r="AX173" s="220"/>
      <c r="AY173" s="220"/>
      <c r="AZ173" s="220"/>
      <c r="BA173" s="220"/>
      <c r="BB173" s="220"/>
      <c r="BC173" s="220"/>
      <c r="BD173" s="220"/>
      <c r="BE173" s="220"/>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row>
    <row r="174" spans="3:98" x14ac:dyDescent="0.2">
      <c r="C174"/>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c r="CB174" s="220"/>
      <c r="CC174" s="220"/>
      <c r="CD174" s="220"/>
      <c r="CE174" s="220"/>
      <c r="CF174" s="220"/>
      <c r="CG174" s="220"/>
      <c r="CH174" s="220"/>
      <c r="CI174" s="220"/>
      <c r="CJ174" s="220"/>
      <c r="CK174" s="220"/>
      <c r="CL174" s="220"/>
      <c r="CM174" s="220"/>
      <c r="CN174" s="220"/>
      <c r="CO174" s="220"/>
      <c r="CP174" s="220"/>
      <c r="CQ174" s="220"/>
      <c r="CR174" s="220"/>
      <c r="CS174" s="220"/>
      <c r="CT174" s="220"/>
    </row>
    <row r="175" spans="3:98" x14ac:dyDescent="0.2">
      <c r="C175"/>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0"/>
      <c r="BC175" s="220"/>
      <c r="BD175" s="220"/>
      <c r="BE175" s="220"/>
      <c r="BF175" s="220"/>
      <c r="BG175" s="220"/>
      <c r="BH175" s="220"/>
      <c r="BI175" s="220"/>
      <c r="BJ175" s="220"/>
      <c r="BK175" s="220"/>
      <c r="BL175" s="220"/>
      <c r="BM175" s="220"/>
      <c r="BN175" s="220"/>
      <c r="BO175" s="220"/>
      <c r="BP175" s="220"/>
      <c r="BQ175" s="220"/>
      <c r="BR175" s="220"/>
      <c r="BS175" s="220"/>
      <c r="BT175" s="220"/>
      <c r="BU175" s="220"/>
      <c r="BV175" s="220"/>
      <c r="BW175" s="220"/>
      <c r="BX175" s="220"/>
      <c r="BY175" s="220"/>
      <c r="BZ175" s="220"/>
      <c r="CA175" s="220"/>
      <c r="CB175" s="220"/>
      <c r="CC175" s="220"/>
      <c r="CD175" s="220"/>
      <c r="CE175" s="220"/>
      <c r="CF175" s="220"/>
      <c r="CG175" s="220"/>
      <c r="CH175" s="220"/>
      <c r="CI175" s="220"/>
      <c r="CJ175" s="220"/>
      <c r="CK175" s="220"/>
      <c r="CL175" s="220"/>
      <c r="CM175" s="220"/>
      <c r="CN175" s="220"/>
      <c r="CO175" s="220"/>
      <c r="CP175" s="220"/>
      <c r="CQ175" s="220"/>
      <c r="CR175" s="220"/>
      <c r="CS175" s="220"/>
      <c r="CT175" s="220"/>
    </row>
    <row r="176" spans="3:98" x14ac:dyDescent="0.2">
      <c r="C176"/>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0"/>
      <c r="AR176" s="220"/>
      <c r="AS176" s="220"/>
      <c r="AT176" s="220"/>
      <c r="AU176" s="220"/>
      <c r="AV176" s="220"/>
      <c r="AW176" s="220"/>
      <c r="AX176" s="220"/>
      <c r="AY176" s="220"/>
      <c r="AZ176" s="220"/>
      <c r="BA176" s="220"/>
      <c r="BB176" s="220"/>
      <c r="BC176" s="220"/>
      <c r="BD176" s="220"/>
      <c r="BE176" s="220"/>
      <c r="BF176" s="220"/>
      <c r="BG176" s="220"/>
      <c r="BH176" s="220"/>
      <c r="BI176" s="220"/>
      <c r="BJ176" s="220"/>
      <c r="BK176" s="220"/>
      <c r="BL176" s="220"/>
      <c r="BM176" s="220"/>
      <c r="BN176" s="220"/>
      <c r="BO176" s="220"/>
      <c r="BP176" s="220"/>
      <c r="BQ176" s="220"/>
      <c r="BR176" s="220"/>
      <c r="BS176" s="220"/>
      <c r="BT176" s="220"/>
      <c r="BU176" s="220"/>
      <c r="BV176" s="220"/>
      <c r="BW176" s="220"/>
      <c r="BX176" s="220"/>
      <c r="BY176" s="220"/>
      <c r="BZ176" s="220"/>
      <c r="CA176" s="220"/>
      <c r="CB176" s="220"/>
      <c r="CC176" s="220"/>
      <c r="CD176" s="220"/>
      <c r="CE176" s="220"/>
      <c r="CF176" s="220"/>
      <c r="CG176" s="220"/>
      <c r="CH176" s="220"/>
      <c r="CI176" s="220"/>
      <c r="CJ176" s="220"/>
      <c r="CK176" s="220"/>
      <c r="CL176" s="220"/>
      <c r="CM176" s="220"/>
      <c r="CN176" s="220"/>
      <c r="CO176" s="220"/>
      <c r="CP176" s="220"/>
      <c r="CQ176" s="220"/>
      <c r="CR176" s="220"/>
      <c r="CS176" s="220"/>
      <c r="CT176" s="220"/>
    </row>
    <row r="177" spans="3:98" x14ac:dyDescent="0.2">
      <c r="C177"/>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c r="AH177" s="220"/>
      <c r="AI177" s="220"/>
      <c r="AJ177" s="220"/>
      <c r="AK177" s="220"/>
      <c r="AL177" s="220"/>
      <c r="AM177" s="220"/>
      <c r="AN177" s="220"/>
      <c r="AO177" s="220"/>
      <c r="AP177" s="220"/>
      <c r="AQ177" s="220"/>
      <c r="AR177" s="220"/>
      <c r="AS177" s="220"/>
      <c r="AT177" s="220"/>
      <c r="AU177" s="220"/>
      <c r="AV177" s="220"/>
      <c r="AW177" s="220"/>
      <c r="AX177" s="220"/>
      <c r="AY177" s="220"/>
      <c r="AZ177" s="220"/>
      <c r="BA177" s="220"/>
      <c r="BB177" s="220"/>
      <c r="BC177" s="220"/>
      <c r="BD177" s="220"/>
      <c r="BE177" s="220"/>
      <c r="BF177" s="220"/>
      <c r="BG177" s="220"/>
      <c r="BH177" s="220"/>
      <c r="BI177" s="220"/>
      <c r="BJ177" s="220"/>
      <c r="BK177" s="220"/>
      <c r="BL177" s="220"/>
      <c r="BM177" s="220"/>
      <c r="BN177" s="220"/>
      <c r="BO177" s="220"/>
      <c r="BP177" s="220"/>
      <c r="BQ177" s="220"/>
      <c r="BR177" s="220"/>
      <c r="BS177" s="220"/>
      <c r="BT177" s="220"/>
      <c r="BU177" s="220"/>
      <c r="BV177" s="220"/>
      <c r="BW177" s="220"/>
      <c r="BX177" s="220"/>
      <c r="BY177" s="220"/>
      <c r="BZ177" s="220"/>
      <c r="CA177" s="220"/>
      <c r="CB177" s="220"/>
      <c r="CC177" s="220"/>
      <c r="CD177" s="220"/>
      <c r="CE177" s="220"/>
      <c r="CF177" s="220"/>
      <c r="CG177" s="220"/>
      <c r="CH177" s="220"/>
      <c r="CI177" s="220"/>
      <c r="CJ177" s="220"/>
      <c r="CK177" s="220"/>
      <c r="CL177" s="220"/>
      <c r="CM177" s="220"/>
      <c r="CN177" s="220"/>
      <c r="CO177" s="220"/>
      <c r="CP177" s="220"/>
      <c r="CQ177" s="220"/>
      <c r="CR177" s="220"/>
      <c r="CS177" s="220"/>
      <c r="CT177" s="220"/>
    </row>
    <row r="178" spans="3:98" x14ac:dyDescent="0.2">
      <c r="C178"/>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0"/>
      <c r="AI178" s="220"/>
      <c r="AJ178" s="220"/>
      <c r="AK178" s="220"/>
      <c r="AL178" s="220"/>
      <c r="AM178" s="220"/>
      <c r="AN178" s="220"/>
      <c r="AO178" s="220"/>
      <c r="AP178" s="220"/>
      <c r="AQ178" s="220"/>
      <c r="AR178" s="220"/>
      <c r="AS178" s="220"/>
      <c r="AT178" s="220"/>
      <c r="AU178" s="220"/>
      <c r="AV178" s="220"/>
      <c r="AW178" s="220"/>
      <c r="AX178" s="220"/>
      <c r="AY178" s="220"/>
      <c r="AZ178" s="220"/>
      <c r="BA178" s="220"/>
      <c r="BB178" s="220"/>
      <c r="BC178" s="220"/>
      <c r="BD178" s="220"/>
      <c r="BE178" s="220"/>
      <c r="BF178" s="220"/>
      <c r="BG178" s="220"/>
      <c r="BH178" s="220"/>
      <c r="BI178" s="220"/>
      <c r="BJ178" s="220"/>
      <c r="BK178" s="220"/>
      <c r="BL178" s="220"/>
      <c r="BM178" s="220"/>
      <c r="BN178" s="220"/>
      <c r="BO178" s="220"/>
      <c r="BP178" s="220"/>
      <c r="BQ178" s="220"/>
      <c r="BR178" s="220"/>
      <c r="BS178" s="220"/>
      <c r="BT178" s="220"/>
      <c r="BU178" s="220"/>
      <c r="BV178" s="220"/>
      <c r="BW178" s="220"/>
      <c r="BX178" s="220"/>
      <c r="BY178" s="220"/>
      <c r="BZ178" s="220"/>
      <c r="CA178" s="220"/>
      <c r="CB178" s="220"/>
      <c r="CC178" s="220"/>
      <c r="CD178" s="220"/>
      <c r="CE178" s="220"/>
      <c r="CF178" s="220"/>
      <c r="CG178" s="220"/>
      <c r="CH178" s="220"/>
      <c r="CI178" s="220"/>
      <c r="CJ178" s="220"/>
      <c r="CK178" s="220"/>
      <c r="CL178" s="220"/>
      <c r="CM178" s="220"/>
      <c r="CN178" s="220"/>
      <c r="CO178" s="220"/>
      <c r="CP178" s="220"/>
      <c r="CQ178" s="220"/>
      <c r="CR178" s="220"/>
      <c r="CS178" s="220"/>
      <c r="CT178" s="220"/>
    </row>
    <row r="179" spans="3:98" x14ac:dyDescent="0.2">
      <c r="C179"/>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c r="AH179" s="220"/>
      <c r="AI179" s="220"/>
      <c r="AJ179" s="220"/>
      <c r="AK179" s="220"/>
      <c r="AL179" s="220"/>
      <c r="AM179" s="220"/>
      <c r="AN179" s="220"/>
      <c r="AO179" s="220"/>
      <c r="AP179" s="220"/>
      <c r="AQ179" s="220"/>
      <c r="AR179" s="220"/>
      <c r="AS179" s="220"/>
      <c r="AT179" s="220"/>
      <c r="AU179" s="220"/>
      <c r="AV179" s="220"/>
      <c r="AW179" s="220"/>
      <c r="AX179" s="220"/>
      <c r="AY179" s="220"/>
      <c r="AZ179" s="220"/>
      <c r="BA179" s="220"/>
      <c r="BB179" s="220"/>
      <c r="BC179" s="220"/>
      <c r="BD179" s="220"/>
      <c r="BE179" s="220"/>
      <c r="BF179" s="220"/>
      <c r="BG179" s="220"/>
      <c r="BH179" s="220"/>
      <c r="BI179" s="220"/>
      <c r="BJ179" s="220"/>
      <c r="BK179" s="220"/>
      <c r="BL179" s="220"/>
      <c r="BM179" s="220"/>
      <c r="BN179" s="220"/>
      <c r="BO179" s="220"/>
      <c r="BP179" s="220"/>
      <c r="BQ179" s="220"/>
      <c r="BR179" s="220"/>
      <c r="BS179" s="220"/>
      <c r="BT179" s="220"/>
      <c r="BU179" s="220"/>
      <c r="BV179" s="220"/>
      <c r="BW179" s="220"/>
      <c r="BX179" s="220"/>
      <c r="BY179" s="220"/>
      <c r="BZ179" s="220"/>
      <c r="CA179" s="220"/>
      <c r="CB179" s="220"/>
      <c r="CC179" s="220"/>
      <c r="CD179" s="220"/>
      <c r="CE179" s="220"/>
      <c r="CF179" s="220"/>
      <c r="CG179" s="220"/>
      <c r="CH179" s="220"/>
      <c r="CI179" s="220"/>
      <c r="CJ179" s="220"/>
      <c r="CK179" s="220"/>
      <c r="CL179" s="220"/>
      <c r="CM179" s="220"/>
      <c r="CN179" s="220"/>
      <c r="CO179" s="220"/>
      <c r="CP179" s="220"/>
      <c r="CQ179" s="220"/>
      <c r="CR179" s="220"/>
      <c r="CS179" s="220"/>
      <c r="CT179" s="220"/>
    </row>
    <row r="180" spans="3:98" x14ac:dyDescent="0.2">
      <c r="C18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c r="Z180" s="220"/>
      <c r="AA180" s="220"/>
      <c r="AB180" s="220"/>
      <c r="AC180" s="220"/>
      <c r="AD180" s="220"/>
      <c r="AE180" s="220"/>
      <c r="AF180" s="220"/>
      <c r="AG180" s="220"/>
      <c r="AH180" s="220"/>
      <c r="AI180" s="220"/>
      <c r="AJ180" s="220"/>
      <c r="AK180" s="220"/>
      <c r="AL180" s="220"/>
      <c r="AM180" s="220"/>
      <c r="AN180" s="220"/>
      <c r="AO180" s="220"/>
      <c r="AP180" s="220"/>
      <c r="AQ180" s="220"/>
      <c r="AR180" s="220"/>
      <c r="AS180" s="220"/>
      <c r="AT180" s="220"/>
      <c r="AU180" s="220"/>
      <c r="AV180" s="220"/>
      <c r="AW180" s="220"/>
      <c r="AX180" s="220"/>
      <c r="AY180" s="220"/>
      <c r="AZ180" s="220"/>
      <c r="BA180" s="220"/>
      <c r="BB180" s="220"/>
      <c r="BC180" s="220"/>
      <c r="BD180" s="220"/>
      <c r="BE180" s="220"/>
      <c r="BF180" s="220"/>
      <c r="BG180" s="220"/>
      <c r="BH180" s="220"/>
      <c r="BI180" s="220"/>
      <c r="BJ180" s="220"/>
      <c r="BK180" s="220"/>
      <c r="BL180" s="220"/>
      <c r="BM180" s="220"/>
      <c r="BN180" s="220"/>
      <c r="BO180" s="220"/>
      <c r="BP180" s="220"/>
      <c r="BQ180" s="220"/>
      <c r="BR180" s="220"/>
      <c r="BS180" s="220"/>
      <c r="BT180" s="220"/>
      <c r="BU180" s="220"/>
      <c r="BV180" s="220"/>
      <c r="BW180" s="220"/>
      <c r="BX180" s="220"/>
      <c r="BY180" s="220"/>
      <c r="BZ180" s="220"/>
      <c r="CA180" s="220"/>
      <c r="CB180" s="220"/>
      <c r="CC180" s="220"/>
      <c r="CD180" s="220"/>
      <c r="CE180" s="220"/>
      <c r="CF180" s="220"/>
      <c r="CG180" s="220"/>
      <c r="CH180" s="220"/>
      <c r="CI180" s="220"/>
      <c r="CJ180" s="220"/>
      <c r="CK180" s="220"/>
      <c r="CL180" s="220"/>
      <c r="CM180" s="220"/>
      <c r="CN180" s="220"/>
      <c r="CO180" s="220"/>
      <c r="CP180" s="220"/>
      <c r="CQ180" s="220"/>
      <c r="CR180" s="220"/>
      <c r="CS180" s="220"/>
      <c r="CT180" s="220"/>
    </row>
    <row r="181" spans="3:98" x14ac:dyDescent="0.2">
      <c r="C181"/>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0"/>
      <c r="AI181" s="220"/>
      <c r="AJ181" s="220"/>
      <c r="AK181" s="220"/>
      <c r="AL181" s="220"/>
      <c r="AM181" s="220"/>
      <c r="AN181" s="220"/>
      <c r="AO181" s="220"/>
      <c r="AP181" s="220"/>
      <c r="AQ181" s="220"/>
      <c r="AR181" s="220"/>
      <c r="AS181" s="220"/>
      <c r="AT181" s="220"/>
      <c r="AU181" s="220"/>
      <c r="AV181" s="220"/>
      <c r="AW181" s="220"/>
      <c r="AX181" s="220"/>
      <c r="AY181" s="220"/>
      <c r="AZ181" s="220"/>
      <c r="BA181" s="220"/>
      <c r="BB181" s="220"/>
      <c r="BC181" s="220"/>
      <c r="BD181" s="220"/>
      <c r="BE181" s="220"/>
      <c r="BF181" s="220"/>
      <c r="BG181" s="220"/>
      <c r="BH181" s="220"/>
      <c r="BI181" s="220"/>
      <c r="BJ181" s="220"/>
      <c r="BK181" s="220"/>
      <c r="BL181" s="220"/>
      <c r="BM181" s="220"/>
      <c r="BN181" s="220"/>
      <c r="BO181" s="220"/>
      <c r="BP181" s="220"/>
      <c r="BQ181" s="220"/>
      <c r="BR181" s="220"/>
      <c r="BS181" s="220"/>
      <c r="BT181" s="220"/>
      <c r="BU181" s="220"/>
      <c r="BV181" s="220"/>
      <c r="BW181" s="220"/>
      <c r="BX181" s="220"/>
      <c r="BY181" s="220"/>
      <c r="BZ181" s="220"/>
      <c r="CA181" s="220"/>
      <c r="CB181" s="220"/>
      <c r="CC181" s="220"/>
      <c r="CD181" s="220"/>
      <c r="CE181" s="220"/>
      <c r="CF181" s="220"/>
      <c r="CG181" s="220"/>
      <c r="CH181" s="220"/>
      <c r="CI181" s="220"/>
      <c r="CJ181" s="220"/>
      <c r="CK181" s="220"/>
      <c r="CL181" s="220"/>
      <c r="CM181" s="220"/>
      <c r="CN181" s="220"/>
      <c r="CO181" s="220"/>
      <c r="CP181" s="220"/>
      <c r="CQ181" s="220"/>
      <c r="CR181" s="220"/>
      <c r="CS181" s="220"/>
      <c r="CT181" s="220"/>
    </row>
    <row r="182" spans="3:98" x14ac:dyDescent="0.2">
      <c r="C182"/>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c r="AE182" s="220"/>
      <c r="AF182" s="220"/>
      <c r="AG182" s="220"/>
      <c r="AH182" s="220"/>
      <c r="AI182" s="220"/>
      <c r="AJ182" s="220"/>
      <c r="AK182" s="220"/>
      <c r="AL182" s="220"/>
      <c r="AM182" s="220"/>
      <c r="AN182" s="220"/>
      <c r="AO182" s="220"/>
      <c r="AP182" s="220"/>
      <c r="AQ182" s="220"/>
      <c r="AR182" s="220"/>
      <c r="AS182" s="220"/>
      <c r="AT182" s="220"/>
      <c r="AU182" s="220"/>
      <c r="AV182" s="220"/>
      <c r="AW182" s="220"/>
      <c r="AX182" s="220"/>
      <c r="AY182" s="220"/>
      <c r="AZ182" s="220"/>
      <c r="BA182" s="220"/>
      <c r="BB182" s="220"/>
      <c r="BC182" s="220"/>
      <c r="BD182" s="220"/>
      <c r="BE182" s="220"/>
      <c r="BF182" s="220"/>
      <c r="BG182" s="220"/>
      <c r="BH182" s="220"/>
      <c r="BI182" s="220"/>
      <c r="BJ182" s="220"/>
      <c r="BK182" s="220"/>
      <c r="BL182" s="220"/>
      <c r="BM182" s="220"/>
      <c r="BN182" s="220"/>
      <c r="BO182" s="220"/>
      <c r="BP182" s="220"/>
      <c r="BQ182" s="220"/>
      <c r="BR182" s="220"/>
      <c r="BS182" s="220"/>
      <c r="BT182" s="220"/>
      <c r="BU182" s="220"/>
      <c r="BV182" s="220"/>
      <c r="BW182" s="220"/>
      <c r="BX182" s="220"/>
      <c r="BY182" s="220"/>
      <c r="BZ182" s="220"/>
      <c r="CA182" s="220"/>
      <c r="CB182" s="220"/>
      <c r="CC182" s="220"/>
      <c r="CD182" s="220"/>
      <c r="CE182" s="220"/>
      <c r="CF182" s="220"/>
      <c r="CG182" s="220"/>
      <c r="CH182" s="220"/>
      <c r="CI182" s="220"/>
      <c r="CJ182" s="220"/>
      <c r="CK182" s="220"/>
      <c r="CL182" s="220"/>
      <c r="CM182" s="220"/>
      <c r="CN182" s="220"/>
      <c r="CO182" s="220"/>
      <c r="CP182" s="220"/>
      <c r="CQ182" s="220"/>
      <c r="CR182" s="220"/>
      <c r="CS182" s="220"/>
      <c r="CT182" s="220"/>
    </row>
    <row r="183" spans="3:98" x14ac:dyDescent="0.2">
      <c r="C183"/>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c r="AE183" s="220"/>
      <c r="AF183" s="220"/>
      <c r="AG183" s="220"/>
      <c r="AH183" s="220"/>
      <c r="AI183" s="220"/>
      <c r="AJ183" s="220"/>
      <c r="AK183" s="220"/>
      <c r="AL183" s="220"/>
      <c r="AM183" s="220"/>
      <c r="AN183" s="220"/>
      <c r="AO183" s="220"/>
      <c r="AP183" s="220"/>
      <c r="AQ183" s="220"/>
      <c r="AR183" s="220"/>
      <c r="AS183" s="220"/>
      <c r="AT183" s="220"/>
      <c r="AU183" s="220"/>
      <c r="AV183" s="220"/>
      <c r="AW183" s="220"/>
      <c r="AX183" s="220"/>
      <c r="AY183" s="220"/>
      <c r="AZ183" s="220"/>
      <c r="BA183" s="220"/>
      <c r="BB183" s="220"/>
      <c r="BC183" s="220"/>
      <c r="BD183" s="220"/>
      <c r="BE183" s="220"/>
      <c r="BF183" s="220"/>
      <c r="BG183" s="220"/>
      <c r="BH183" s="220"/>
      <c r="BI183" s="220"/>
      <c r="BJ183" s="220"/>
      <c r="BK183" s="220"/>
      <c r="BL183" s="220"/>
      <c r="BM183" s="220"/>
      <c r="BN183" s="220"/>
      <c r="BO183" s="220"/>
      <c r="BP183" s="220"/>
      <c r="BQ183" s="220"/>
      <c r="BR183" s="220"/>
      <c r="BS183" s="220"/>
      <c r="BT183" s="220"/>
      <c r="BU183" s="220"/>
      <c r="BV183" s="220"/>
      <c r="BW183" s="220"/>
      <c r="BX183" s="220"/>
      <c r="BY183" s="220"/>
      <c r="BZ183" s="220"/>
      <c r="CA183" s="220"/>
      <c r="CB183" s="220"/>
      <c r="CC183" s="220"/>
      <c r="CD183" s="220"/>
      <c r="CE183" s="220"/>
      <c r="CF183" s="220"/>
      <c r="CG183" s="220"/>
      <c r="CH183" s="220"/>
      <c r="CI183" s="220"/>
      <c r="CJ183" s="220"/>
      <c r="CK183" s="220"/>
      <c r="CL183" s="220"/>
      <c r="CM183" s="220"/>
      <c r="CN183" s="220"/>
      <c r="CO183" s="220"/>
      <c r="CP183" s="220"/>
      <c r="CQ183" s="220"/>
      <c r="CR183" s="220"/>
      <c r="CS183" s="220"/>
      <c r="CT183" s="220"/>
    </row>
    <row r="184" spans="3:98" x14ac:dyDescent="0.2">
      <c r="C184"/>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c r="AE184" s="220"/>
      <c r="AF184" s="220"/>
      <c r="AG184" s="220"/>
      <c r="AH184" s="220"/>
      <c r="AI184" s="220"/>
      <c r="AJ184" s="220"/>
      <c r="AK184" s="220"/>
      <c r="AL184" s="220"/>
      <c r="AM184" s="220"/>
      <c r="AN184" s="220"/>
      <c r="AO184" s="220"/>
      <c r="AP184" s="220"/>
      <c r="AQ184" s="220"/>
      <c r="AR184" s="220"/>
      <c r="AS184" s="220"/>
      <c r="AT184" s="220"/>
      <c r="AU184" s="220"/>
      <c r="AV184" s="220"/>
      <c r="AW184" s="220"/>
      <c r="AX184" s="220"/>
      <c r="AY184" s="220"/>
      <c r="AZ184" s="220"/>
      <c r="BA184" s="220"/>
      <c r="BB184" s="220"/>
      <c r="BC184" s="220"/>
      <c r="BD184" s="220"/>
      <c r="BE184" s="220"/>
      <c r="BF184" s="220"/>
      <c r="BG184" s="220"/>
      <c r="BH184" s="220"/>
      <c r="BI184" s="220"/>
      <c r="BJ184" s="220"/>
      <c r="BK184" s="220"/>
      <c r="BL184" s="220"/>
      <c r="BM184" s="220"/>
      <c r="BN184" s="220"/>
      <c r="BO184" s="220"/>
      <c r="BP184" s="220"/>
      <c r="BQ184" s="220"/>
      <c r="BR184" s="220"/>
      <c r="BS184" s="220"/>
      <c r="BT184" s="220"/>
      <c r="BU184" s="220"/>
      <c r="BV184" s="220"/>
      <c r="BW184" s="220"/>
      <c r="BX184" s="220"/>
      <c r="BY184" s="220"/>
      <c r="BZ184" s="220"/>
      <c r="CA184" s="220"/>
      <c r="CB184" s="220"/>
      <c r="CC184" s="220"/>
      <c r="CD184" s="220"/>
      <c r="CE184" s="220"/>
      <c r="CF184" s="220"/>
      <c r="CG184" s="220"/>
      <c r="CH184" s="220"/>
      <c r="CI184" s="220"/>
      <c r="CJ184" s="220"/>
      <c r="CK184" s="220"/>
      <c r="CL184" s="220"/>
      <c r="CM184" s="220"/>
      <c r="CN184" s="220"/>
      <c r="CO184" s="220"/>
      <c r="CP184" s="220"/>
      <c r="CQ184" s="220"/>
      <c r="CR184" s="220"/>
      <c r="CS184" s="220"/>
      <c r="CT184" s="220"/>
    </row>
    <row r="185" spans="3:98" x14ac:dyDescent="0.2">
      <c r="C185"/>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0"/>
      <c r="AD185" s="220"/>
      <c r="AE185" s="220"/>
      <c r="AF185" s="220"/>
      <c r="AG185" s="220"/>
      <c r="AH185" s="220"/>
      <c r="AI185" s="220"/>
      <c r="AJ185" s="220"/>
      <c r="AK185" s="220"/>
      <c r="AL185" s="220"/>
      <c r="AM185" s="220"/>
      <c r="AN185" s="220"/>
      <c r="AO185" s="220"/>
      <c r="AP185" s="220"/>
      <c r="AQ185" s="220"/>
      <c r="AR185" s="220"/>
      <c r="AS185" s="220"/>
      <c r="AT185" s="220"/>
      <c r="AU185" s="220"/>
      <c r="AV185" s="220"/>
      <c r="AW185" s="220"/>
      <c r="AX185" s="220"/>
      <c r="AY185" s="220"/>
      <c r="AZ185" s="220"/>
      <c r="BA185" s="220"/>
      <c r="BB185" s="220"/>
      <c r="BC185" s="220"/>
      <c r="BD185" s="220"/>
      <c r="BE185" s="220"/>
      <c r="BF185" s="220"/>
      <c r="BG185" s="220"/>
      <c r="BH185" s="220"/>
      <c r="BI185" s="220"/>
      <c r="BJ185" s="220"/>
      <c r="BK185" s="220"/>
      <c r="BL185" s="220"/>
      <c r="BM185" s="220"/>
      <c r="BN185" s="220"/>
      <c r="BO185" s="220"/>
      <c r="BP185" s="220"/>
      <c r="BQ185" s="220"/>
      <c r="BR185" s="220"/>
      <c r="BS185" s="220"/>
      <c r="BT185" s="220"/>
      <c r="BU185" s="220"/>
      <c r="BV185" s="220"/>
      <c r="BW185" s="220"/>
      <c r="BX185" s="220"/>
      <c r="BY185" s="220"/>
      <c r="BZ185" s="220"/>
      <c r="CA185" s="220"/>
      <c r="CB185" s="220"/>
      <c r="CC185" s="220"/>
      <c r="CD185" s="220"/>
      <c r="CE185" s="220"/>
      <c r="CF185" s="220"/>
      <c r="CG185" s="220"/>
      <c r="CH185" s="220"/>
      <c r="CI185" s="220"/>
      <c r="CJ185" s="220"/>
      <c r="CK185" s="220"/>
      <c r="CL185" s="220"/>
      <c r="CM185" s="220"/>
      <c r="CN185" s="220"/>
      <c r="CO185" s="220"/>
      <c r="CP185" s="220"/>
      <c r="CQ185" s="220"/>
      <c r="CR185" s="220"/>
      <c r="CS185" s="220"/>
      <c r="CT185" s="220"/>
    </row>
    <row r="186" spans="3:98" x14ac:dyDescent="0.2">
      <c r="C186"/>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c r="Z186" s="220"/>
      <c r="AA186" s="220"/>
      <c r="AB186" s="220"/>
      <c r="AC186" s="220"/>
      <c r="AD186" s="220"/>
      <c r="AE186" s="220"/>
      <c r="AF186" s="220"/>
      <c r="AG186" s="220"/>
      <c r="AH186" s="220"/>
      <c r="AI186" s="220"/>
      <c r="AJ186" s="220"/>
      <c r="AK186" s="220"/>
      <c r="AL186" s="220"/>
      <c r="AM186" s="220"/>
      <c r="AN186" s="220"/>
      <c r="AO186" s="220"/>
      <c r="AP186" s="220"/>
      <c r="AQ186" s="220"/>
      <c r="AR186" s="220"/>
      <c r="AS186" s="220"/>
      <c r="AT186" s="220"/>
      <c r="AU186" s="220"/>
      <c r="AV186" s="220"/>
      <c r="AW186" s="220"/>
      <c r="AX186" s="220"/>
      <c r="AY186" s="220"/>
      <c r="AZ186" s="220"/>
      <c r="BA186" s="220"/>
      <c r="BB186" s="220"/>
      <c r="BC186" s="220"/>
      <c r="BD186" s="220"/>
      <c r="BE186" s="220"/>
      <c r="BF186" s="220"/>
      <c r="BG186" s="220"/>
      <c r="BH186" s="220"/>
      <c r="BI186" s="220"/>
      <c r="BJ186" s="220"/>
      <c r="BK186" s="220"/>
      <c r="BL186" s="220"/>
      <c r="BM186" s="220"/>
      <c r="BN186" s="220"/>
      <c r="BO186" s="220"/>
      <c r="BP186" s="220"/>
      <c r="BQ186" s="220"/>
      <c r="BR186" s="220"/>
      <c r="BS186" s="220"/>
      <c r="BT186" s="220"/>
      <c r="BU186" s="220"/>
      <c r="BV186" s="220"/>
      <c r="BW186" s="220"/>
      <c r="BX186" s="220"/>
      <c r="BY186" s="220"/>
      <c r="BZ186" s="220"/>
      <c r="CA186" s="220"/>
      <c r="CB186" s="220"/>
      <c r="CC186" s="220"/>
      <c r="CD186" s="220"/>
      <c r="CE186" s="220"/>
      <c r="CF186" s="220"/>
      <c r="CG186" s="220"/>
      <c r="CH186" s="220"/>
      <c r="CI186" s="220"/>
      <c r="CJ186" s="220"/>
      <c r="CK186" s="220"/>
      <c r="CL186" s="220"/>
      <c r="CM186" s="220"/>
      <c r="CN186" s="220"/>
      <c r="CO186" s="220"/>
      <c r="CP186" s="220"/>
      <c r="CQ186" s="220"/>
      <c r="CR186" s="220"/>
      <c r="CS186" s="220"/>
      <c r="CT186" s="220"/>
    </row>
    <row r="187" spans="3:98" x14ac:dyDescent="0.2">
      <c r="C187"/>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0"/>
      <c r="AI187" s="220"/>
      <c r="AJ187" s="220"/>
      <c r="AK187" s="220"/>
      <c r="AL187" s="220"/>
      <c r="AM187" s="220"/>
      <c r="AN187" s="220"/>
      <c r="AO187" s="220"/>
      <c r="AP187" s="220"/>
      <c r="AQ187" s="220"/>
      <c r="AR187" s="220"/>
      <c r="AS187" s="220"/>
      <c r="AT187" s="220"/>
      <c r="AU187" s="220"/>
      <c r="AV187" s="220"/>
      <c r="AW187" s="220"/>
      <c r="AX187" s="220"/>
      <c r="AY187" s="220"/>
      <c r="AZ187" s="220"/>
      <c r="BA187" s="220"/>
      <c r="BB187" s="220"/>
      <c r="BC187" s="220"/>
      <c r="BD187" s="220"/>
      <c r="BE187" s="220"/>
      <c r="BF187" s="220"/>
      <c r="BG187" s="220"/>
      <c r="BH187" s="220"/>
      <c r="BI187" s="220"/>
      <c r="BJ187" s="220"/>
      <c r="BK187" s="220"/>
      <c r="BL187" s="220"/>
      <c r="BM187" s="220"/>
      <c r="BN187" s="220"/>
      <c r="BO187" s="220"/>
      <c r="BP187" s="220"/>
      <c r="BQ187" s="220"/>
      <c r="BR187" s="220"/>
      <c r="BS187" s="220"/>
      <c r="BT187" s="220"/>
      <c r="BU187" s="220"/>
      <c r="BV187" s="220"/>
      <c r="BW187" s="220"/>
      <c r="BX187" s="220"/>
      <c r="BY187" s="220"/>
      <c r="BZ187" s="220"/>
      <c r="CA187" s="220"/>
      <c r="CB187" s="220"/>
      <c r="CC187" s="220"/>
      <c r="CD187" s="220"/>
      <c r="CE187" s="220"/>
      <c r="CF187" s="220"/>
      <c r="CG187" s="220"/>
      <c r="CH187" s="220"/>
      <c r="CI187" s="220"/>
      <c r="CJ187" s="220"/>
      <c r="CK187" s="220"/>
      <c r="CL187" s="220"/>
      <c r="CM187" s="220"/>
      <c r="CN187" s="220"/>
      <c r="CO187" s="220"/>
      <c r="CP187" s="220"/>
      <c r="CQ187" s="220"/>
      <c r="CR187" s="220"/>
      <c r="CS187" s="220"/>
      <c r="CT187" s="220"/>
    </row>
    <row r="188" spans="3:98" x14ac:dyDescent="0.2">
      <c r="C188"/>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c r="Z188" s="220"/>
      <c r="AA188" s="220"/>
      <c r="AB188" s="220"/>
      <c r="AC188" s="220"/>
      <c r="AD188" s="220"/>
      <c r="AE188" s="220"/>
      <c r="AF188" s="220"/>
      <c r="AG188" s="220"/>
      <c r="AH188" s="220"/>
      <c r="AI188" s="220"/>
      <c r="AJ188" s="220"/>
      <c r="AK188" s="220"/>
      <c r="AL188" s="220"/>
      <c r="AM188" s="220"/>
      <c r="AN188" s="220"/>
      <c r="AO188" s="220"/>
      <c r="AP188" s="220"/>
      <c r="AQ188" s="220"/>
      <c r="AR188" s="220"/>
      <c r="AS188" s="220"/>
      <c r="AT188" s="220"/>
      <c r="AU188" s="220"/>
      <c r="AV188" s="220"/>
      <c r="AW188" s="220"/>
      <c r="AX188" s="220"/>
      <c r="AY188" s="220"/>
      <c r="AZ188" s="220"/>
      <c r="BA188" s="220"/>
      <c r="BB188" s="220"/>
      <c r="BC188" s="220"/>
      <c r="BD188" s="220"/>
      <c r="BE188" s="220"/>
      <c r="BF188" s="220"/>
      <c r="BG188" s="220"/>
      <c r="BH188" s="220"/>
      <c r="BI188" s="220"/>
      <c r="BJ188" s="220"/>
      <c r="BK188" s="220"/>
      <c r="BL188" s="220"/>
      <c r="BM188" s="220"/>
      <c r="BN188" s="220"/>
      <c r="BO188" s="220"/>
      <c r="BP188" s="220"/>
      <c r="BQ188" s="220"/>
      <c r="BR188" s="220"/>
      <c r="BS188" s="220"/>
      <c r="BT188" s="220"/>
      <c r="BU188" s="220"/>
      <c r="BV188" s="220"/>
      <c r="BW188" s="220"/>
      <c r="BX188" s="220"/>
      <c r="BY188" s="220"/>
      <c r="BZ188" s="220"/>
      <c r="CA188" s="220"/>
      <c r="CB188" s="220"/>
      <c r="CC188" s="220"/>
      <c r="CD188" s="220"/>
      <c r="CE188" s="220"/>
      <c r="CF188" s="220"/>
      <c r="CG188" s="220"/>
      <c r="CH188" s="220"/>
      <c r="CI188" s="220"/>
      <c r="CJ188" s="220"/>
      <c r="CK188" s="220"/>
      <c r="CL188" s="220"/>
      <c r="CM188" s="220"/>
      <c r="CN188" s="220"/>
      <c r="CO188" s="220"/>
      <c r="CP188" s="220"/>
      <c r="CQ188" s="220"/>
      <c r="CR188" s="220"/>
      <c r="CS188" s="220"/>
      <c r="CT188" s="220"/>
    </row>
    <row r="189" spans="3:98" x14ac:dyDescent="0.2">
      <c r="C189"/>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0"/>
      <c r="AI189" s="220"/>
      <c r="AJ189" s="220"/>
      <c r="AK189" s="220"/>
      <c r="AL189" s="220"/>
      <c r="AM189" s="220"/>
      <c r="AN189" s="220"/>
      <c r="AO189" s="220"/>
      <c r="AP189" s="220"/>
      <c r="AQ189" s="220"/>
      <c r="AR189" s="220"/>
      <c r="AS189" s="220"/>
      <c r="AT189" s="220"/>
      <c r="AU189" s="220"/>
      <c r="AV189" s="220"/>
      <c r="AW189" s="220"/>
      <c r="AX189" s="220"/>
      <c r="AY189" s="220"/>
      <c r="AZ189" s="220"/>
      <c r="BA189" s="220"/>
      <c r="BB189" s="220"/>
      <c r="BC189" s="220"/>
      <c r="BD189" s="220"/>
      <c r="BE189" s="220"/>
      <c r="BF189" s="220"/>
      <c r="BG189" s="220"/>
      <c r="BH189" s="220"/>
      <c r="BI189" s="220"/>
      <c r="BJ189" s="220"/>
      <c r="BK189" s="220"/>
      <c r="BL189" s="220"/>
      <c r="BM189" s="220"/>
      <c r="BN189" s="220"/>
      <c r="BO189" s="220"/>
      <c r="BP189" s="220"/>
      <c r="BQ189" s="220"/>
      <c r="BR189" s="220"/>
      <c r="BS189" s="220"/>
      <c r="BT189" s="220"/>
      <c r="BU189" s="220"/>
      <c r="BV189" s="220"/>
      <c r="BW189" s="220"/>
      <c r="BX189" s="220"/>
      <c r="BY189" s="220"/>
      <c r="BZ189" s="220"/>
      <c r="CA189" s="220"/>
      <c r="CB189" s="220"/>
      <c r="CC189" s="220"/>
      <c r="CD189" s="220"/>
      <c r="CE189" s="220"/>
      <c r="CF189" s="220"/>
      <c r="CG189" s="220"/>
      <c r="CH189" s="220"/>
      <c r="CI189" s="220"/>
      <c r="CJ189" s="220"/>
      <c r="CK189" s="220"/>
      <c r="CL189" s="220"/>
      <c r="CM189" s="220"/>
      <c r="CN189" s="220"/>
      <c r="CO189" s="220"/>
      <c r="CP189" s="220"/>
      <c r="CQ189" s="220"/>
      <c r="CR189" s="220"/>
      <c r="CS189" s="220"/>
      <c r="CT189" s="220"/>
    </row>
    <row r="190" spans="3:98" x14ac:dyDescent="0.2">
      <c r="C19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0"/>
      <c r="AI190" s="220"/>
      <c r="AJ190" s="220"/>
      <c r="AK190" s="220"/>
      <c r="AL190" s="220"/>
      <c r="AM190" s="220"/>
      <c r="AN190" s="220"/>
      <c r="AO190" s="220"/>
      <c r="AP190" s="220"/>
      <c r="AQ190" s="220"/>
      <c r="AR190" s="220"/>
      <c r="AS190" s="220"/>
      <c r="AT190" s="220"/>
      <c r="AU190" s="220"/>
      <c r="AV190" s="220"/>
      <c r="AW190" s="220"/>
      <c r="AX190" s="220"/>
      <c r="AY190" s="220"/>
      <c r="AZ190" s="220"/>
      <c r="BA190" s="220"/>
      <c r="BB190" s="220"/>
      <c r="BC190" s="220"/>
      <c r="BD190" s="220"/>
      <c r="BE190" s="220"/>
      <c r="BF190" s="220"/>
      <c r="BG190" s="220"/>
      <c r="BH190" s="220"/>
      <c r="BI190" s="220"/>
      <c r="BJ190" s="220"/>
      <c r="BK190" s="220"/>
      <c r="BL190" s="220"/>
      <c r="BM190" s="220"/>
      <c r="BN190" s="220"/>
      <c r="BO190" s="220"/>
      <c r="BP190" s="220"/>
      <c r="BQ190" s="220"/>
      <c r="BR190" s="220"/>
      <c r="BS190" s="220"/>
      <c r="BT190" s="220"/>
      <c r="BU190" s="220"/>
      <c r="BV190" s="220"/>
      <c r="BW190" s="220"/>
      <c r="BX190" s="220"/>
      <c r="BY190" s="220"/>
      <c r="BZ190" s="220"/>
      <c r="CA190" s="220"/>
      <c r="CB190" s="220"/>
      <c r="CC190" s="220"/>
      <c r="CD190" s="220"/>
      <c r="CE190" s="220"/>
      <c r="CF190" s="220"/>
      <c r="CG190" s="220"/>
      <c r="CH190" s="220"/>
      <c r="CI190" s="220"/>
      <c r="CJ190" s="220"/>
      <c r="CK190" s="220"/>
      <c r="CL190" s="220"/>
      <c r="CM190" s="220"/>
      <c r="CN190" s="220"/>
      <c r="CO190" s="220"/>
      <c r="CP190" s="220"/>
      <c r="CQ190" s="220"/>
      <c r="CR190" s="220"/>
      <c r="CS190" s="220"/>
      <c r="CT190" s="220"/>
    </row>
    <row r="191" spans="3:98" x14ac:dyDescent="0.2">
      <c r="C191"/>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c r="Z191" s="220"/>
      <c r="AA191" s="220"/>
      <c r="AB191" s="220"/>
      <c r="AC191" s="220"/>
      <c r="AD191" s="220"/>
      <c r="AE191" s="220"/>
      <c r="AF191" s="220"/>
      <c r="AG191" s="220"/>
      <c r="AH191" s="220"/>
      <c r="AI191" s="220"/>
      <c r="AJ191" s="220"/>
      <c r="AK191" s="220"/>
      <c r="AL191" s="220"/>
      <c r="AM191" s="220"/>
      <c r="AN191" s="220"/>
      <c r="AO191" s="220"/>
      <c r="AP191" s="220"/>
      <c r="AQ191" s="220"/>
      <c r="AR191" s="220"/>
      <c r="AS191" s="220"/>
      <c r="AT191" s="220"/>
      <c r="AU191" s="220"/>
      <c r="AV191" s="220"/>
      <c r="AW191" s="220"/>
      <c r="AX191" s="220"/>
      <c r="AY191" s="220"/>
      <c r="AZ191" s="220"/>
      <c r="BA191" s="220"/>
      <c r="BB191" s="220"/>
      <c r="BC191" s="220"/>
      <c r="BD191" s="220"/>
      <c r="BE191" s="220"/>
      <c r="BF191" s="220"/>
      <c r="BG191" s="220"/>
      <c r="BH191" s="220"/>
      <c r="BI191" s="220"/>
      <c r="BJ191" s="220"/>
      <c r="BK191" s="220"/>
      <c r="BL191" s="220"/>
      <c r="BM191" s="220"/>
      <c r="BN191" s="220"/>
      <c r="BO191" s="220"/>
      <c r="BP191" s="220"/>
      <c r="BQ191" s="220"/>
      <c r="BR191" s="220"/>
      <c r="BS191" s="220"/>
      <c r="BT191" s="220"/>
      <c r="BU191" s="220"/>
      <c r="BV191" s="220"/>
      <c r="BW191" s="220"/>
      <c r="BX191" s="220"/>
      <c r="BY191" s="220"/>
      <c r="BZ191" s="220"/>
      <c r="CA191" s="220"/>
      <c r="CB191" s="220"/>
      <c r="CC191" s="220"/>
      <c r="CD191" s="220"/>
      <c r="CE191" s="220"/>
      <c r="CF191" s="220"/>
      <c r="CG191" s="220"/>
      <c r="CH191" s="220"/>
      <c r="CI191" s="220"/>
      <c r="CJ191" s="220"/>
      <c r="CK191" s="220"/>
      <c r="CL191" s="220"/>
      <c r="CM191" s="220"/>
      <c r="CN191" s="220"/>
      <c r="CO191" s="220"/>
      <c r="CP191" s="220"/>
      <c r="CQ191" s="220"/>
      <c r="CR191" s="220"/>
      <c r="CS191" s="220"/>
      <c r="CT191" s="220"/>
    </row>
    <row r="192" spans="3:98" x14ac:dyDescent="0.2">
      <c r="C192"/>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0"/>
      <c r="AD192" s="220"/>
      <c r="AE192" s="220"/>
      <c r="AF192" s="220"/>
      <c r="AG192" s="220"/>
      <c r="AH192" s="220"/>
      <c r="AI192" s="220"/>
      <c r="AJ192" s="220"/>
      <c r="AK192" s="220"/>
      <c r="AL192" s="220"/>
      <c r="AM192" s="220"/>
      <c r="AN192" s="220"/>
      <c r="AO192" s="220"/>
      <c r="AP192" s="220"/>
      <c r="AQ192" s="220"/>
      <c r="AR192" s="220"/>
      <c r="AS192" s="220"/>
      <c r="AT192" s="220"/>
      <c r="AU192" s="220"/>
      <c r="AV192" s="220"/>
      <c r="AW192" s="220"/>
      <c r="AX192" s="220"/>
      <c r="AY192" s="220"/>
      <c r="AZ192" s="220"/>
      <c r="BA192" s="220"/>
      <c r="BB192" s="220"/>
      <c r="BC192" s="220"/>
      <c r="BD192" s="220"/>
      <c r="BE192" s="220"/>
      <c r="BF192" s="220"/>
      <c r="BG192" s="220"/>
      <c r="BH192" s="220"/>
      <c r="BI192" s="220"/>
      <c r="BJ192" s="220"/>
      <c r="BK192" s="220"/>
      <c r="BL192" s="220"/>
      <c r="BM192" s="220"/>
      <c r="BN192" s="220"/>
      <c r="BO192" s="220"/>
      <c r="BP192" s="220"/>
      <c r="BQ192" s="220"/>
      <c r="BR192" s="220"/>
      <c r="BS192" s="220"/>
      <c r="BT192" s="220"/>
      <c r="BU192" s="220"/>
      <c r="BV192" s="220"/>
      <c r="BW192" s="220"/>
      <c r="BX192" s="220"/>
      <c r="BY192" s="220"/>
      <c r="BZ192" s="220"/>
      <c r="CA192" s="220"/>
      <c r="CB192" s="220"/>
      <c r="CC192" s="220"/>
      <c r="CD192" s="220"/>
      <c r="CE192" s="220"/>
      <c r="CF192" s="220"/>
      <c r="CG192" s="220"/>
      <c r="CH192" s="220"/>
      <c r="CI192" s="220"/>
      <c r="CJ192" s="220"/>
      <c r="CK192" s="220"/>
      <c r="CL192" s="220"/>
      <c r="CM192" s="220"/>
      <c r="CN192" s="220"/>
      <c r="CO192" s="220"/>
      <c r="CP192" s="220"/>
      <c r="CQ192" s="220"/>
      <c r="CR192" s="220"/>
      <c r="CS192" s="220"/>
      <c r="CT192" s="220"/>
    </row>
  </sheetData>
  <mergeCells count="1">
    <mergeCell ref="A5:B5"/>
  </mergeCells>
  <pageMargins left="0" right="0" top="0" bottom="0"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DESIGN</vt:lpstr>
      <vt:lpstr>BUDGET </vt:lpstr>
      <vt:lpstr>BUDGET SUMMARY</vt:lpstr>
      <vt:lpstr>STAFF ALLOCATION</vt:lpstr>
      <vt:lpstr>ANALYSIS</vt:lpstr>
      <vt:lpstr>Budget_Print_Area</vt:lpstr>
      <vt:lpstr>Budget_Title</vt:lpstr>
      <vt:lpstr>ANALYSIS!Print_Area</vt:lpstr>
      <vt:lpstr>'BUDGET '!Print_Area</vt:lpstr>
      <vt:lpstr>'BUDGET SUMMARY'!Print_Area</vt:lpstr>
      <vt:lpstr>'STAFF ALLOCATION'!Print_Area</vt:lpstr>
      <vt:lpstr>'BUDGET '!Print_Titles</vt:lpstr>
    </vt:vector>
  </TitlesOfParts>
  <Company>CAMW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Anderson</dc:creator>
  <cp:lastModifiedBy>Zeba Naveed</cp:lastModifiedBy>
  <cp:lastPrinted>2017-03-21T16:57:06Z</cp:lastPrinted>
  <dcterms:created xsi:type="dcterms:W3CDTF">2004-08-09T18:38:10Z</dcterms:created>
  <dcterms:modified xsi:type="dcterms:W3CDTF">2025-03-07T18:44:49Z</dcterms:modified>
</cp:coreProperties>
</file>